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ce37e9b6d67cfb/ENSEIGNEMENT/MASTER UPOA/"/>
    </mc:Choice>
  </mc:AlternateContent>
  <xr:revisionPtr revIDLastSave="11" documentId="8_{959E35E1-6572-40E4-AF02-BBEFBA7CDCC1}" xr6:coauthVersionLast="47" xr6:coauthVersionMax="47" xr10:uidLastSave="{80270BDD-ECEA-4B64-8A21-705CFEB16BF8}"/>
  <bookViews>
    <workbookView xWindow="-96" yWindow="-96" windowWidth="23232" windowHeight="12432" tabRatio="767" xr2:uid="{E42FD024-2B6B-49D3-93AA-3B8C96E40EA6}"/>
  </bookViews>
  <sheets>
    <sheet name="Tennis Data" sheetId="9" r:id="rId1"/>
    <sheet name="Tennis Data Nominal" sheetId="8" r:id="rId2"/>
    <sheet name="Tennis Data Digital (1)" sheetId="7" r:id="rId3"/>
    <sheet name="Tennis Data Digital (2)" sheetId="10" r:id="rId4"/>
    <sheet name="Tennis kNN (1)" sheetId="3" r:id="rId5"/>
    <sheet name="Tennis kNN (2)" sheetId="12" r:id="rId6"/>
    <sheet name="Tennis Naive Bayes" sheetId="5" r:id="rId7"/>
    <sheet name="Tennis Decision Tree" sheetId="6" r:id="rId8"/>
    <sheet name="Mutual information" sheetId="13" r:id="rId9"/>
  </sheets>
  <definedNames>
    <definedName name="_xlnm._FilterDatabase" localSheetId="8" hidden="1">'Mutual information'!$A$1:$F$15</definedName>
    <definedName name="_xlnm._FilterDatabase" localSheetId="0" hidden="1">'Tennis Data'!$A$1:$H$15</definedName>
    <definedName name="_xlnm._FilterDatabase" localSheetId="2" hidden="1">'Tennis Data Digital (1)'!$A$1:$P$15</definedName>
    <definedName name="_xlnm._FilterDatabase" localSheetId="3" hidden="1">'Tennis Data Digital (2)'!$A$1:$K$15</definedName>
    <definedName name="_xlnm._FilterDatabase" localSheetId="1" hidden="1">'Tennis Data Nominal'!$A$1:$F$15</definedName>
    <definedName name="_xlnm._FilterDatabase" localSheetId="7" hidden="1">'Tennis Decision Tree'!$A$1:$F$15</definedName>
    <definedName name="_xlnm._FilterDatabase" localSheetId="4" hidden="1">'Tennis kNN (1)'!$A$1:$P$15</definedName>
    <definedName name="_xlnm._FilterDatabase" localSheetId="5" hidden="1">'Tennis kNN (2)'!$A$1:$K$15</definedName>
    <definedName name="_xlnm._FilterDatabase" localSheetId="6" hidden="1">'Tennis Naive Bayes'!$A$1:$F$15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3" l="1"/>
  <c r="M2" i="13" s="1"/>
  <c r="K11" i="6"/>
  <c r="K10" i="6"/>
  <c r="K9" i="6"/>
  <c r="K17" i="6"/>
  <c r="K16" i="6"/>
  <c r="K14" i="6"/>
  <c r="K13" i="6"/>
  <c r="K7" i="6"/>
  <c r="K6" i="6"/>
  <c r="K5" i="6"/>
  <c r="K3" i="6"/>
  <c r="Q28" i="13"/>
  <c r="O26" i="5"/>
  <c r="E19" i="5" s="1"/>
  <c r="O25" i="5"/>
  <c r="E23" i="5" s="1"/>
  <c r="O24" i="5"/>
  <c r="E18" i="5" s="1"/>
  <c r="O23" i="5"/>
  <c r="E22" i="5" s="1"/>
  <c r="O21" i="5"/>
  <c r="D19" i="5" s="1"/>
  <c r="O20" i="5"/>
  <c r="O19" i="5"/>
  <c r="D18" i="5" s="1"/>
  <c r="O18" i="5"/>
  <c r="O16" i="5"/>
  <c r="C23" i="5" s="1"/>
  <c r="O15" i="5"/>
  <c r="O14" i="5"/>
  <c r="C19" i="5" s="1"/>
  <c r="O13" i="5"/>
  <c r="C22" i="5" s="1"/>
  <c r="O12" i="5"/>
  <c r="O11" i="5"/>
  <c r="C18" i="5" s="1"/>
  <c r="O9" i="5"/>
  <c r="B19" i="5" s="1"/>
  <c r="O8" i="5"/>
  <c r="O7" i="5"/>
  <c r="B23" i="5" s="1"/>
  <c r="O6" i="5"/>
  <c r="A23" i="5" s="1"/>
  <c r="O5" i="5"/>
  <c r="A22" i="5" s="1"/>
  <c r="O4" i="5"/>
  <c r="B22" i="5" s="1"/>
  <c r="B18" i="5" l="1"/>
  <c r="G18" i="5" s="1"/>
  <c r="G19" i="5"/>
  <c r="D22" i="5"/>
  <c r="G22" i="5" s="1"/>
  <c r="D23" i="5"/>
  <c r="G23" i="5" s="1"/>
  <c r="O9" i="13"/>
  <c r="P9" i="13"/>
  <c r="O17" i="13"/>
  <c r="P17" i="13"/>
  <c r="O29" i="13"/>
  <c r="P29" i="13"/>
  <c r="O10" i="13"/>
  <c r="O18" i="13"/>
  <c r="O30" i="13"/>
  <c r="P10" i="13"/>
  <c r="P18" i="13"/>
  <c r="P30" i="13"/>
  <c r="O11" i="13"/>
  <c r="O23" i="13"/>
  <c r="P11" i="13"/>
  <c r="P23" i="13"/>
  <c r="O16" i="13"/>
  <c r="O24" i="13"/>
  <c r="P16" i="13"/>
  <c r="P24" i="13"/>
  <c r="L2" i="13"/>
  <c r="N2" i="13" s="1"/>
  <c r="O2" i="5"/>
  <c r="A19" i="5" s="1"/>
  <c r="O1" i="5"/>
  <c r="A18" i="5" s="1"/>
  <c r="J2" i="12"/>
  <c r="K18" i="12"/>
  <c r="K17" i="12"/>
  <c r="K15" i="12"/>
  <c r="K14" i="12"/>
  <c r="K13" i="12"/>
  <c r="K12" i="12"/>
  <c r="K11" i="12"/>
  <c r="K10" i="12"/>
  <c r="K9" i="12"/>
  <c r="K8" i="12"/>
  <c r="K7" i="12"/>
  <c r="K6" i="12"/>
  <c r="K5" i="12"/>
  <c r="K4" i="12"/>
  <c r="K3" i="12"/>
  <c r="K2" i="12"/>
  <c r="J18" i="12"/>
  <c r="J17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  <c r="L17" i="6"/>
  <c r="M16" i="6"/>
  <c r="M14" i="6"/>
  <c r="M13" i="6"/>
  <c r="M11" i="6"/>
  <c r="L10" i="6"/>
  <c r="M9" i="6"/>
  <c r="M7" i="6"/>
  <c r="M6" i="6"/>
  <c r="L5" i="6"/>
  <c r="L3" i="6"/>
  <c r="P18" i="3"/>
  <c r="P17" i="3"/>
  <c r="P13" i="3"/>
  <c r="P12" i="3"/>
  <c r="P11" i="3"/>
  <c r="P5" i="3"/>
  <c r="P10" i="3"/>
  <c r="P4" i="3"/>
  <c r="P9" i="3"/>
  <c r="P3" i="3"/>
  <c r="P2" i="3"/>
  <c r="P7" i="3"/>
  <c r="P15" i="3"/>
  <c r="P14" i="3"/>
  <c r="P6" i="3"/>
  <c r="P8" i="3"/>
  <c r="N18" i="3"/>
  <c r="N17" i="3"/>
  <c r="N13" i="3"/>
  <c r="N12" i="3"/>
  <c r="N11" i="3"/>
  <c r="N5" i="3"/>
  <c r="N10" i="3"/>
  <c r="N4" i="3"/>
  <c r="N9" i="3"/>
  <c r="N3" i="3"/>
  <c r="N2" i="3"/>
  <c r="N7" i="3"/>
  <c r="N15" i="3"/>
  <c r="N14" i="3"/>
  <c r="N6" i="3"/>
  <c r="N8" i="3"/>
  <c r="O18" i="3"/>
  <c r="O17" i="3"/>
  <c r="O13" i="3"/>
  <c r="O12" i="3"/>
  <c r="O11" i="3"/>
  <c r="O5" i="3"/>
  <c r="O10" i="3"/>
  <c r="O4" i="3"/>
  <c r="O9" i="3"/>
  <c r="O3" i="3"/>
  <c r="O2" i="3"/>
  <c r="O7" i="3"/>
  <c r="O15" i="3"/>
  <c r="O14" i="3"/>
  <c r="O6" i="3"/>
  <c r="O8" i="3"/>
  <c r="M18" i="3"/>
  <c r="M17" i="3"/>
  <c r="M13" i="3"/>
  <c r="M12" i="3"/>
  <c r="M11" i="3"/>
  <c r="M5" i="3"/>
  <c r="M10" i="3"/>
  <c r="M4" i="3"/>
  <c r="M9" i="3"/>
  <c r="M3" i="3"/>
  <c r="M2" i="3"/>
  <c r="M7" i="3"/>
  <c r="M15" i="3"/>
  <c r="M14" i="3"/>
  <c r="M6" i="3"/>
  <c r="M8" i="3"/>
  <c r="P19" i="13" l="1"/>
  <c r="Q30" i="13"/>
  <c r="Q29" i="13"/>
  <c r="U29" i="13" s="1"/>
  <c r="Z27" i="13"/>
  <c r="Z21" i="13"/>
  <c r="Z14" i="13"/>
  <c r="Z7" i="13"/>
  <c r="Q17" i="13"/>
  <c r="U17" i="13" s="1"/>
  <c r="O31" i="13"/>
  <c r="P31" i="13"/>
  <c r="P12" i="13"/>
  <c r="Q9" i="13"/>
  <c r="V9" i="13" s="1"/>
  <c r="Q16" i="13"/>
  <c r="V16" i="13" s="1"/>
  <c r="O19" i="13"/>
  <c r="Q18" i="13"/>
  <c r="U18" i="13" s="1"/>
  <c r="Q11" i="13"/>
  <c r="U11" i="13" s="1"/>
  <c r="P25" i="13"/>
  <c r="Q10" i="13"/>
  <c r="U10" i="13" s="1"/>
  <c r="O12" i="13"/>
  <c r="Q23" i="13"/>
  <c r="U23" i="13" s="1"/>
  <c r="O25" i="13"/>
  <c r="Q24" i="13"/>
  <c r="V24" i="13" s="1"/>
  <c r="M10" i="6"/>
  <c r="N10" i="6" s="1"/>
  <c r="O10" i="6" s="1"/>
  <c r="P10" i="6" s="1"/>
  <c r="M3" i="6"/>
  <c r="N3" i="6" s="1"/>
  <c r="O3" i="6" s="1"/>
  <c r="P3" i="6" s="1"/>
  <c r="Q3" i="6" s="1"/>
  <c r="R3" i="6" s="1"/>
  <c r="P5" i="6"/>
  <c r="L11" i="6"/>
  <c r="N11" i="6" s="1"/>
  <c r="O11" i="6" s="1"/>
  <c r="P11" i="6" s="1"/>
  <c r="M5" i="6"/>
  <c r="N5" i="6" s="1"/>
  <c r="L13" i="6"/>
  <c r="N13" i="6" s="1"/>
  <c r="O13" i="6" s="1"/>
  <c r="P13" i="6" s="1"/>
  <c r="L9" i="6"/>
  <c r="N9" i="6" s="1"/>
  <c r="O9" i="6" s="1"/>
  <c r="P9" i="6" s="1"/>
  <c r="M17" i="6"/>
  <c r="N17" i="6" s="1"/>
  <c r="O17" i="6" s="1"/>
  <c r="P17" i="6" s="1"/>
  <c r="L6" i="6"/>
  <c r="N6" i="6" s="1"/>
  <c r="O6" i="6" s="1"/>
  <c r="P6" i="6" s="1"/>
  <c r="L14" i="6"/>
  <c r="N14" i="6" s="1"/>
  <c r="O14" i="6" s="1"/>
  <c r="P14" i="6" s="1"/>
  <c r="L16" i="6"/>
  <c r="N16" i="6" s="1"/>
  <c r="O16" i="6" s="1"/>
  <c r="P16" i="6" s="1"/>
  <c r="L7" i="6"/>
  <c r="N7" i="6" s="1"/>
  <c r="O7" i="6" s="1"/>
  <c r="P7" i="6" s="1"/>
  <c r="V17" i="13" l="1"/>
  <c r="Q31" i="13"/>
  <c r="V29" i="13"/>
  <c r="V23" i="13"/>
  <c r="V18" i="13"/>
  <c r="V10" i="13"/>
  <c r="Q19" i="13"/>
  <c r="U16" i="13"/>
  <c r="V11" i="13"/>
  <c r="Q12" i="13"/>
  <c r="Q25" i="13"/>
  <c r="U24" i="13"/>
  <c r="U30" i="13"/>
  <c r="V30" i="13"/>
  <c r="Q17" i="6"/>
  <c r="R17" i="6" s="1"/>
  <c r="Q7" i="6"/>
  <c r="R7" i="6" s="1"/>
  <c r="Q11" i="6"/>
  <c r="R11" i="6" s="1"/>
  <c r="Q14" i="6"/>
  <c r="R14" i="6" s="1"/>
  <c r="Z22" i="13" l="1"/>
  <c r="Z23" i="13" s="1"/>
  <c r="Z15" i="13"/>
  <c r="Z16" i="13" s="1"/>
  <c r="Z8" i="13"/>
  <c r="Z9" i="13" s="1"/>
  <c r="Z28" i="13"/>
  <c r="Z29" i="13" s="1"/>
</calcChain>
</file>

<file path=xl/sharedStrings.xml><?xml version="1.0" encoding="utf-8"?>
<sst xmlns="http://schemas.openxmlformats.org/spreadsheetml/2006/main" count="944" uniqueCount="97">
  <si>
    <t>Overcast</t>
  </si>
  <si>
    <t>Temperature</t>
  </si>
  <si>
    <t>Humidity</t>
  </si>
  <si>
    <t>Windy</t>
  </si>
  <si>
    <t>Play</t>
  </si>
  <si>
    <t>p(Play = no)</t>
  </si>
  <si>
    <t>p(Play = yes)</t>
  </si>
  <si>
    <t>Sunny</t>
  </si>
  <si>
    <t>Rainy</t>
  </si>
  <si>
    <t>Hot</t>
  </si>
  <si>
    <t>Mild</t>
  </si>
  <si>
    <t>Cool</t>
  </si>
  <si>
    <t>High</t>
  </si>
  <si>
    <t>Normal</t>
  </si>
  <si>
    <t>True</t>
  </si>
  <si>
    <t>False</t>
  </si>
  <si>
    <t>Outlook</t>
  </si>
  <si>
    <t>Yes</t>
  </si>
  <si>
    <t>No</t>
  </si>
  <si>
    <t>Entropy(Play)</t>
  </si>
  <si>
    <t>Temperature °C</t>
  </si>
  <si>
    <t>Humidity %</t>
  </si>
  <si>
    <t>Entropy</t>
  </si>
  <si>
    <t>Entropy(Outlook=Overcast)</t>
  </si>
  <si>
    <t>Entropy(Outlook=Rainy)</t>
  </si>
  <si>
    <t>Entropy(Outlook=Sunny)</t>
  </si>
  <si>
    <t>Entropy(Temperature=Cool)</t>
  </si>
  <si>
    <t>Entropy(Temperature=Hot)</t>
  </si>
  <si>
    <t>Entropy(Temperature=Mild)</t>
  </si>
  <si>
    <t>#No</t>
  </si>
  <si>
    <t>#Yes</t>
  </si>
  <si>
    <t>#No + #Yes</t>
  </si>
  <si>
    <t>Entropy(Humidity=High)</t>
  </si>
  <si>
    <t>Entropy(Humidity=Normal)</t>
  </si>
  <si>
    <t>Entropy(Windy=False)</t>
  </si>
  <si>
    <t>Entropy(Windy=True)</t>
  </si>
  <si>
    <t>Corrected
entropy</t>
  </si>
  <si>
    <t>Weighted
entropy</t>
  </si>
  <si>
    <t>#Yes/
(#No + #Yes)</t>
  </si>
  <si>
    <t>#No/
(#No + #Yes)</t>
  </si>
  <si>
    <t>Node
entropy</t>
  </si>
  <si>
    <t>Gain</t>
  </si>
  <si>
    <t>Day</t>
  </si>
  <si>
    <t>?</t>
  </si>
  <si>
    <t>Outlook
Sunny</t>
  </si>
  <si>
    <t>Outlook
Overcast</t>
  </si>
  <si>
    <t>Outlook
Rainy</t>
  </si>
  <si>
    <t>Temperature
Hot</t>
  </si>
  <si>
    <t>Temperature
Mild</t>
  </si>
  <si>
    <t>Temperature
Cool</t>
  </si>
  <si>
    <t>Humidity
High</t>
  </si>
  <si>
    <t>Humidity
Normal</t>
  </si>
  <si>
    <t>Windy
True</t>
  </si>
  <si>
    <t>Windy
False</t>
  </si>
  <si>
    <t>Dist. Hamming
Day 15</t>
  </si>
  <si>
    <t>Dist. Hamming
Day 16</t>
  </si>
  <si>
    <t>Dist. Euclidienne
Day 15</t>
  </si>
  <si>
    <t>Dist. Euclidienne
Day 16</t>
  </si>
  <si>
    <t>=</t>
  </si>
  <si>
    <t>p(Outlook = Overcast / Play = No)</t>
  </si>
  <si>
    <t>p(Outlook = Rainy / Play = No)</t>
  </si>
  <si>
    <t>p(Outlook = Sunny / Play = No)</t>
  </si>
  <si>
    <t>p(Outlook = Overcast / Play = Yes)</t>
  </si>
  <si>
    <t>p(Outlook = Rainy / Play = Yes)</t>
  </si>
  <si>
    <t>p(Outlook = Sunny / Play = Yes)</t>
  </si>
  <si>
    <t>p(Temperature = Cool / Play = No)</t>
  </si>
  <si>
    <t>p(Temperature = Hot / Play = No)</t>
  </si>
  <si>
    <t>p(Temperature = Cool / Play = Yes)</t>
  </si>
  <si>
    <t>p(Temperature = Hot / Play = Yes)</t>
  </si>
  <si>
    <t>p(Temperature = Mild / Play = Yes)</t>
  </si>
  <si>
    <t>p(Humidity = High / Play = No)</t>
  </si>
  <si>
    <t>p(Humidity = Normal / Play = No)</t>
  </si>
  <si>
    <t>p(Humidity = High/ Play = Yes)</t>
  </si>
  <si>
    <t>p(Humidity = Normal / Play = Yes)</t>
  </si>
  <si>
    <t>p(Windy = False / Play = No)</t>
  </si>
  <si>
    <t>p(Windy = True / Play = No)</t>
  </si>
  <si>
    <t>p(Windy = False/ Play = Yes)</t>
  </si>
  <si>
    <t>p(Windy = True / Play = Yes)</t>
  </si>
  <si>
    <t>X = Play</t>
  </si>
  <si>
    <t>Y = Outlook</t>
  </si>
  <si>
    <t>Y = Temperature</t>
  </si>
  <si>
    <t>Y = Humidity</t>
  </si>
  <si>
    <t>Y = Windy</t>
  </si>
  <si>
    <t>Marginal p(y)</t>
  </si>
  <si>
    <t>Marginal p(x)</t>
  </si>
  <si>
    <t>H(X=Play)</t>
  </si>
  <si>
    <t>H(Play|Outlook)</t>
  </si>
  <si>
    <t>H(Play)</t>
  </si>
  <si>
    <t>I(Play,Outlook)</t>
  </si>
  <si>
    <t>H(Play|Temperature)</t>
  </si>
  <si>
    <t>I(Play,Temperature)</t>
  </si>
  <si>
    <t>H(Play|Humidity)</t>
  </si>
  <si>
    <t>I(Play,Humidity)</t>
  </si>
  <si>
    <t>H(Play|Windy)</t>
  </si>
  <si>
    <t>I(Play,Windy)</t>
  </si>
  <si>
    <t>p(Temperature = Mild / Play = No)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</si>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</sst>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"/>
    <numFmt numFmtId="165" formatCode="0.0000"/>
    <numFmt numFmtId="166" formatCode="0.000000"/>
    <numFmt numFmtId="167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3" borderId="0" xfId="0" applyFill="1"/>
    <xf numFmtId="1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" fontId="0" fillId="5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6" fontId="0" fillId="0" borderId="0" xfId="0" applyNumberFormat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166" fontId="0" fillId="3" borderId="0" xfId="0" applyNumberFormat="1" applyFill="1" applyAlignment="1">
      <alignment horizontal="right"/>
    </xf>
    <xf numFmtId="166" fontId="0" fillId="3" borderId="0" xfId="0" applyNumberFormat="1" applyFill="1"/>
    <xf numFmtId="0" fontId="1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9" xfId="0" applyNumberFormat="1" applyBorder="1"/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167" fontId="1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0" fillId="0" borderId="9" xfId="0" applyNumberFormat="1" applyBorder="1" applyAlignment="1">
      <alignment horizontal="center" vertical="center" wrapText="1"/>
    </xf>
    <xf numFmtId="167" fontId="0" fillId="0" borderId="9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2" fontId="0" fillId="0" borderId="10" xfId="0" applyNumberFormat="1" applyBorder="1" applyAlignment="1">
      <alignment horizontal="left"/>
    </xf>
    <xf numFmtId="2" fontId="0" fillId="0" borderId="14" xfId="0" quotePrefix="1" applyNumberFormat="1" applyBorder="1" applyAlignment="1">
      <alignment horizontal="left"/>
    </xf>
    <xf numFmtId="2" fontId="0" fillId="0" borderId="15" xfId="0" applyNumberFormat="1" applyBorder="1" applyAlignment="1">
      <alignment horizontal="left"/>
    </xf>
    <xf numFmtId="2" fontId="0" fillId="2" borderId="10" xfId="0" applyNumberFormat="1" applyFill="1" applyBorder="1" applyAlignment="1">
      <alignment horizontal="left"/>
    </xf>
    <xf numFmtId="2" fontId="0" fillId="2" borderId="14" xfId="0" quotePrefix="1" applyNumberFormat="1" applyFill="1" applyBorder="1" applyAlignment="1">
      <alignment horizontal="left"/>
    </xf>
    <xf numFmtId="2" fontId="0" fillId="2" borderId="15" xfId="0" applyNumberFormat="1" applyFill="1" applyBorder="1" applyAlignment="1">
      <alignment horizontal="left"/>
    </xf>
    <xf numFmtId="0" fontId="0" fillId="6" borderId="9" xfId="0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4" xfId="0" quotePrefix="1" applyBorder="1" applyAlignment="1">
      <alignment horizontal="center"/>
    </xf>
    <xf numFmtId="0" fontId="0" fillId="6" borderId="14" xfId="0" applyFill="1" applyBorder="1" applyAlignment="1">
      <alignment horizontal="center"/>
    </xf>
    <xf numFmtId="2" fontId="0" fillId="2" borderId="15" xfId="0" applyNumberFormat="1" applyFill="1" applyBorder="1"/>
    <xf numFmtId="1" fontId="0" fillId="0" borderId="14" xfId="0" applyNumberFormat="1" applyBorder="1"/>
    <xf numFmtId="2" fontId="0" fillId="0" borderId="14" xfId="0" applyNumberFormat="1" applyBorder="1"/>
    <xf numFmtId="165" fontId="0" fillId="0" borderId="14" xfId="0" applyNumberFormat="1" applyBorder="1" applyAlignment="1">
      <alignment horizontal="center"/>
    </xf>
    <xf numFmtId="165" fontId="0" fillId="0" borderId="14" xfId="0" applyNumberFormat="1" applyBorder="1"/>
    <xf numFmtId="165" fontId="0" fillId="2" borderId="15" xfId="0" applyNumberFormat="1" applyFill="1" applyBorder="1" applyAlignment="1">
      <alignment horizontal="center"/>
    </xf>
    <xf numFmtId="2" fontId="0" fillId="0" borderId="16" xfId="0" applyNumberFormat="1" applyBorder="1"/>
    <xf numFmtId="0" fontId="0" fillId="6" borderId="17" xfId="0" applyFill="1" applyBorder="1" applyAlignment="1">
      <alignment horizontal="center"/>
    </xf>
    <xf numFmtId="1" fontId="0" fillId="0" borderId="17" xfId="0" applyNumberFormat="1" applyBorder="1"/>
    <xf numFmtId="2" fontId="0" fillId="0" borderId="17" xfId="0" applyNumberFormat="1" applyBorder="1"/>
    <xf numFmtId="165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2" fontId="0" fillId="0" borderId="13" xfId="0" applyNumberFormat="1" applyBorder="1"/>
    <xf numFmtId="2" fontId="0" fillId="0" borderId="12" xfId="0" applyNumberFormat="1" applyBorder="1"/>
    <xf numFmtId="0" fontId="0" fillId="6" borderId="0" xfId="0" applyFill="1" applyAlignment="1">
      <alignment horizontal="center"/>
    </xf>
    <xf numFmtId="2" fontId="0" fillId="0" borderId="11" xfId="0" applyNumberFormat="1" applyBorder="1"/>
    <xf numFmtId="2" fontId="0" fillId="0" borderId="18" xfId="0" applyNumberFormat="1" applyBorder="1"/>
    <xf numFmtId="0" fontId="0" fillId="6" borderId="19" xfId="0" applyFill="1" applyBorder="1" applyAlignment="1">
      <alignment horizontal="center"/>
    </xf>
    <xf numFmtId="1" fontId="0" fillId="0" borderId="19" xfId="0" applyNumberFormat="1" applyBorder="1"/>
    <xf numFmtId="2" fontId="0" fillId="0" borderId="19" xfId="0" applyNumberFormat="1" applyBorder="1"/>
    <xf numFmtId="165" fontId="0" fillId="0" borderId="19" xfId="0" applyNumberFormat="1" applyBorder="1" applyAlignment="1">
      <alignment horizontal="center"/>
    </xf>
    <xf numFmtId="165" fontId="0" fillId="0" borderId="19" xfId="0" applyNumberFormat="1" applyBorder="1"/>
    <xf numFmtId="165" fontId="0" fillId="2" borderId="20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0" fillId="0" borderId="9" xfId="0" applyNumberFormat="1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38657</xdr:colOff>
      <xdr:row>4</xdr:row>
      <xdr:rowOff>16164</xdr:rowOff>
    </xdr:from>
    <xdr:to>
      <xdr:col>27</xdr:col>
      <xdr:colOff>1027083</xdr:colOff>
      <xdr:row>5</xdr:row>
      <xdr:rowOff>56925</xdr:rowOff>
    </xdr:to>
    <xdr:pic>
      <xdr:nvPicPr>
        <xdr:cNvPr id="2" name="Graphique 12">
          <a:extLst>
            <a:ext uri="{FF2B5EF4-FFF2-40B4-BE49-F238E27FC236}">
              <a16:creationId xmlns:a16="http://schemas.microsoft.com/office/drawing/2014/main" id="{2FF43AD2-F82C-9502-D767-06433363BC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b="73393"/>
        <a:stretch/>
      </xdr:blipFill>
      <xdr:spPr>
        <a:xfrm>
          <a:off x="16305700" y="562816"/>
          <a:ext cx="2920885" cy="222978"/>
        </a:xfrm>
        <a:prstGeom prst="rect">
          <a:avLst/>
        </a:prstGeom>
      </xdr:spPr>
    </xdr:pic>
    <xdr:clientData/>
  </xdr:twoCellAnchor>
  <xdr:twoCellAnchor editAs="oneCell">
    <xdr:from>
      <xdr:col>12</xdr:col>
      <xdr:colOff>301317</xdr:colOff>
      <xdr:row>2</xdr:row>
      <xdr:rowOff>147423</xdr:rowOff>
    </xdr:from>
    <xdr:to>
      <xdr:col>18</xdr:col>
      <xdr:colOff>970939</xdr:colOff>
      <xdr:row>5</xdr:row>
      <xdr:rowOff>161200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3CAA629-BEA9-9A1F-F6BE-3BC9141C8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8143" y="694075"/>
          <a:ext cx="4285224" cy="55852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141910</xdr:colOff>
      <xdr:row>0</xdr:row>
      <xdr:rowOff>27352</xdr:rowOff>
    </xdr:from>
    <xdr:to>
      <xdr:col>21</xdr:col>
      <xdr:colOff>219102</xdr:colOff>
      <xdr:row>1</xdr:row>
      <xdr:rowOff>171526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E68AB5F-575D-3263-7D2C-6E58009D8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40851" y="27352"/>
          <a:ext cx="3739611" cy="502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7B94-3418-4D6B-AA6E-7E21D6632615}">
  <dimension ref="A1:H26"/>
  <sheetViews>
    <sheetView tabSelected="1" zoomScaleNormal="100" workbookViewId="0">
      <selection activeCell="K14" sqref="K14"/>
    </sheetView>
  </sheetViews>
  <sheetFormatPr baseColWidth="10" defaultRowHeight="14.4" x14ac:dyDescent="0.55000000000000004"/>
  <cols>
    <col min="1" max="1" width="11.89453125" customWidth="1"/>
    <col min="2" max="2" width="15.47265625" style="1" bestFit="1" customWidth="1"/>
    <col min="3" max="3" width="21.47265625" style="1" bestFit="1" customWidth="1"/>
    <col min="4" max="4" width="19.26171875" style="1" bestFit="1" customWidth="1"/>
    <col min="5" max="5" width="18.15625" style="1" bestFit="1" customWidth="1"/>
    <col min="6" max="6" width="16.20703125" style="1" bestFit="1" customWidth="1"/>
    <col min="7" max="7" width="14" style="1" bestFit="1" customWidth="1"/>
    <col min="8" max="8" width="12.20703125" style="1" bestFit="1" customWidth="1"/>
  </cols>
  <sheetData>
    <row r="1" spans="1:8" s="6" customFormat="1" x14ac:dyDescent="0.55000000000000004">
      <c r="A1" s="12" t="s">
        <v>42</v>
      </c>
      <c r="B1" s="12" t="s">
        <v>16</v>
      </c>
      <c r="C1" s="12" t="s">
        <v>20</v>
      </c>
      <c r="D1" s="12" t="s">
        <v>1</v>
      </c>
      <c r="E1" s="12" t="s">
        <v>21</v>
      </c>
      <c r="F1" s="12" t="s">
        <v>2</v>
      </c>
      <c r="G1" s="12" t="s">
        <v>3</v>
      </c>
      <c r="H1" s="12" t="s">
        <v>4</v>
      </c>
    </row>
    <row r="2" spans="1:8" x14ac:dyDescent="0.55000000000000004">
      <c r="A2" s="30">
        <v>1</v>
      </c>
      <c r="B2" s="31" t="s">
        <v>7</v>
      </c>
      <c r="C2" s="31">
        <v>29</v>
      </c>
      <c r="D2" s="31" t="s">
        <v>9</v>
      </c>
      <c r="E2" s="31">
        <v>85</v>
      </c>
      <c r="F2" s="31" t="s">
        <v>12</v>
      </c>
      <c r="G2" s="31" t="s">
        <v>15</v>
      </c>
      <c r="H2" s="31" t="s">
        <v>18</v>
      </c>
    </row>
    <row r="3" spans="1:8" x14ac:dyDescent="0.55000000000000004">
      <c r="A3" s="30">
        <v>2</v>
      </c>
      <c r="B3" s="31" t="s">
        <v>7</v>
      </c>
      <c r="C3" s="31">
        <v>27</v>
      </c>
      <c r="D3" s="31" t="s">
        <v>9</v>
      </c>
      <c r="E3" s="31">
        <v>90</v>
      </c>
      <c r="F3" s="31" t="s">
        <v>12</v>
      </c>
      <c r="G3" s="31" t="s">
        <v>14</v>
      </c>
      <c r="H3" s="31" t="s">
        <v>18</v>
      </c>
    </row>
    <row r="4" spans="1:8" x14ac:dyDescent="0.55000000000000004">
      <c r="A4" s="32">
        <v>3</v>
      </c>
      <c r="B4" s="33" t="s">
        <v>0</v>
      </c>
      <c r="C4" s="33">
        <v>28</v>
      </c>
      <c r="D4" s="33" t="s">
        <v>9</v>
      </c>
      <c r="E4" s="33">
        <v>86</v>
      </c>
      <c r="F4" s="33" t="s">
        <v>12</v>
      </c>
      <c r="G4" s="33" t="s">
        <v>15</v>
      </c>
      <c r="H4" s="33" t="s">
        <v>17</v>
      </c>
    </row>
    <row r="5" spans="1:8" x14ac:dyDescent="0.55000000000000004">
      <c r="A5" s="32">
        <v>4</v>
      </c>
      <c r="B5" s="33" t="s">
        <v>8</v>
      </c>
      <c r="C5" s="33">
        <v>21</v>
      </c>
      <c r="D5" s="33" t="s">
        <v>10</v>
      </c>
      <c r="E5" s="33">
        <v>96</v>
      </c>
      <c r="F5" s="33" t="s">
        <v>12</v>
      </c>
      <c r="G5" s="33" t="s">
        <v>15</v>
      </c>
      <c r="H5" s="33" t="s">
        <v>17</v>
      </c>
    </row>
    <row r="6" spans="1:8" x14ac:dyDescent="0.55000000000000004">
      <c r="A6" s="32">
        <v>5</v>
      </c>
      <c r="B6" s="33" t="s">
        <v>8</v>
      </c>
      <c r="C6" s="33">
        <v>20</v>
      </c>
      <c r="D6" s="33" t="s">
        <v>11</v>
      </c>
      <c r="E6" s="33">
        <v>80</v>
      </c>
      <c r="F6" s="33" t="s">
        <v>13</v>
      </c>
      <c r="G6" s="33" t="s">
        <v>15</v>
      </c>
      <c r="H6" s="33" t="s">
        <v>17</v>
      </c>
    </row>
    <row r="7" spans="1:8" x14ac:dyDescent="0.55000000000000004">
      <c r="A7" s="30">
        <v>6</v>
      </c>
      <c r="B7" s="31" t="s">
        <v>8</v>
      </c>
      <c r="C7" s="31">
        <v>18</v>
      </c>
      <c r="D7" s="31" t="s">
        <v>11</v>
      </c>
      <c r="E7" s="31">
        <v>70</v>
      </c>
      <c r="F7" s="31" t="s">
        <v>13</v>
      </c>
      <c r="G7" s="31" t="s">
        <v>14</v>
      </c>
      <c r="H7" s="31" t="s">
        <v>18</v>
      </c>
    </row>
    <row r="8" spans="1:8" x14ac:dyDescent="0.55000000000000004">
      <c r="A8" s="32">
        <v>7</v>
      </c>
      <c r="B8" s="33" t="s">
        <v>0</v>
      </c>
      <c r="C8" s="33">
        <v>18</v>
      </c>
      <c r="D8" s="33" t="s">
        <v>11</v>
      </c>
      <c r="E8" s="33">
        <v>65</v>
      </c>
      <c r="F8" s="33" t="s">
        <v>13</v>
      </c>
      <c r="G8" s="33" t="s">
        <v>14</v>
      </c>
      <c r="H8" s="33" t="s">
        <v>17</v>
      </c>
    </row>
    <row r="9" spans="1:8" x14ac:dyDescent="0.55000000000000004">
      <c r="A9" s="30">
        <v>8</v>
      </c>
      <c r="B9" s="31" t="s">
        <v>7</v>
      </c>
      <c r="C9" s="31">
        <v>22</v>
      </c>
      <c r="D9" s="31" t="s">
        <v>10</v>
      </c>
      <c r="E9" s="31">
        <v>95</v>
      </c>
      <c r="F9" s="31" t="s">
        <v>12</v>
      </c>
      <c r="G9" s="31" t="s">
        <v>15</v>
      </c>
      <c r="H9" s="31" t="s">
        <v>18</v>
      </c>
    </row>
    <row r="10" spans="1:8" x14ac:dyDescent="0.55000000000000004">
      <c r="A10" s="32">
        <v>9</v>
      </c>
      <c r="B10" s="33" t="s">
        <v>7</v>
      </c>
      <c r="C10" s="33">
        <v>21</v>
      </c>
      <c r="D10" s="33" t="s">
        <v>11</v>
      </c>
      <c r="E10" s="33">
        <v>70</v>
      </c>
      <c r="F10" s="33" t="s">
        <v>13</v>
      </c>
      <c r="G10" s="33" t="s">
        <v>15</v>
      </c>
      <c r="H10" s="33" t="s">
        <v>17</v>
      </c>
    </row>
    <row r="11" spans="1:8" x14ac:dyDescent="0.55000000000000004">
      <c r="A11" s="32">
        <v>10</v>
      </c>
      <c r="B11" s="33" t="s">
        <v>8</v>
      </c>
      <c r="C11" s="33">
        <v>24</v>
      </c>
      <c r="D11" s="33" t="s">
        <v>10</v>
      </c>
      <c r="E11" s="33">
        <v>80</v>
      </c>
      <c r="F11" s="33" t="s">
        <v>13</v>
      </c>
      <c r="G11" s="33" t="s">
        <v>15</v>
      </c>
      <c r="H11" s="33" t="s">
        <v>17</v>
      </c>
    </row>
    <row r="12" spans="1:8" x14ac:dyDescent="0.55000000000000004">
      <c r="A12" s="32">
        <v>11</v>
      </c>
      <c r="B12" s="33" t="s">
        <v>7</v>
      </c>
      <c r="C12" s="33">
        <v>24</v>
      </c>
      <c r="D12" s="33" t="s">
        <v>10</v>
      </c>
      <c r="E12" s="33">
        <v>70</v>
      </c>
      <c r="F12" s="33" t="s">
        <v>13</v>
      </c>
      <c r="G12" s="33" t="s">
        <v>14</v>
      </c>
      <c r="H12" s="33" t="s">
        <v>17</v>
      </c>
    </row>
    <row r="13" spans="1:8" x14ac:dyDescent="0.55000000000000004">
      <c r="A13" s="32">
        <v>12</v>
      </c>
      <c r="B13" s="33" t="s">
        <v>0</v>
      </c>
      <c r="C13" s="33">
        <v>22</v>
      </c>
      <c r="D13" s="33" t="s">
        <v>10</v>
      </c>
      <c r="E13" s="33">
        <v>90</v>
      </c>
      <c r="F13" s="33" t="s">
        <v>12</v>
      </c>
      <c r="G13" s="33" t="s">
        <v>14</v>
      </c>
      <c r="H13" s="33" t="s">
        <v>17</v>
      </c>
    </row>
    <row r="14" spans="1:8" x14ac:dyDescent="0.55000000000000004">
      <c r="A14" s="32">
        <v>13</v>
      </c>
      <c r="B14" s="33" t="s">
        <v>0</v>
      </c>
      <c r="C14" s="33">
        <v>27</v>
      </c>
      <c r="D14" s="33" t="s">
        <v>9</v>
      </c>
      <c r="E14" s="33">
        <v>75</v>
      </c>
      <c r="F14" s="33" t="s">
        <v>13</v>
      </c>
      <c r="G14" s="33" t="s">
        <v>15</v>
      </c>
      <c r="H14" s="33" t="s">
        <v>17</v>
      </c>
    </row>
    <row r="15" spans="1:8" x14ac:dyDescent="0.55000000000000004">
      <c r="A15" s="30">
        <v>14</v>
      </c>
      <c r="B15" s="31" t="s">
        <v>8</v>
      </c>
      <c r="C15" s="31">
        <v>22</v>
      </c>
      <c r="D15" s="31" t="s">
        <v>10</v>
      </c>
      <c r="E15" s="31">
        <v>91</v>
      </c>
      <c r="F15" s="31" t="s">
        <v>12</v>
      </c>
      <c r="G15" s="31" t="s">
        <v>14</v>
      </c>
      <c r="H15" s="31" t="s">
        <v>18</v>
      </c>
    </row>
    <row r="17" spans="1:8" s="2" customFormat="1" x14ac:dyDescent="0.55000000000000004">
      <c r="A17" s="14">
        <v>15</v>
      </c>
      <c r="B17" s="11" t="s">
        <v>7</v>
      </c>
      <c r="C17" s="11">
        <v>19</v>
      </c>
      <c r="D17" s="11" t="s">
        <v>11</v>
      </c>
      <c r="E17" s="11">
        <v>75</v>
      </c>
      <c r="F17" s="11" t="s">
        <v>13</v>
      </c>
      <c r="G17" s="11" t="s">
        <v>14</v>
      </c>
      <c r="H17" s="11" t="s">
        <v>43</v>
      </c>
    </row>
    <row r="18" spans="1:8" s="2" customFormat="1" x14ac:dyDescent="0.55000000000000004">
      <c r="A18" s="14">
        <v>16</v>
      </c>
      <c r="B18" s="11" t="s">
        <v>0</v>
      </c>
      <c r="C18" s="11">
        <v>22</v>
      </c>
      <c r="D18" s="11" t="s">
        <v>10</v>
      </c>
      <c r="E18" s="11">
        <v>89</v>
      </c>
      <c r="F18" s="11" t="s">
        <v>13</v>
      </c>
      <c r="G18" s="11" t="s">
        <v>15</v>
      </c>
      <c r="H18" s="11" t="s">
        <v>43</v>
      </c>
    </row>
    <row r="19" spans="1:8" s="2" customFormat="1" x14ac:dyDescent="0.55000000000000004">
      <c r="A19"/>
      <c r="B19" s="1"/>
      <c r="C19" s="1"/>
      <c r="D19" s="1"/>
      <c r="E19" s="1"/>
      <c r="F19" s="1"/>
      <c r="G19" s="1"/>
      <c r="H19" s="1"/>
    </row>
    <row r="20" spans="1:8" s="2" customFormat="1" x14ac:dyDescent="0.55000000000000004">
      <c r="A20"/>
      <c r="B20" s="1"/>
      <c r="C20" s="1"/>
      <c r="D20" s="1"/>
      <c r="E20" s="1"/>
      <c r="F20" s="1"/>
      <c r="G20" s="1"/>
      <c r="H20" s="1"/>
    </row>
    <row r="21" spans="1:8" s="2" customFormat="1" x14ac:dyDescent="0.55000000000000004"/>
    <row r="23" spans="1:8" s="2" customFormat="1" x14ac:dyDescent="0.55000000000000004"/>
    <row r="24" spans="1:8" s="2" customFormat="1" x14ac:dyDescent="0.55000000000000004"/>
    <row r="25" spans="1:8" s="2" customFormat="1" x14ac:dyDescent="0.55000000000000004"/>
    <row r="26" spans="1:8" s="2" customFormat="1" x14ac:dyDescent="0.55000000000000004"/>
  </sheetData>
  <autoFilter ref="A1:H15" xr:uid="{B8E8E7E8-38FC-4BBD-A533-95B54C2145B0}">
    <sortState xmlns:xlrd2="http://schemas.microsoft.com/office/spreadsheetml/2017/richdata2" ref="A2:H15">
      <sortCondition ref="A1:A15"/>
    </sortState>
  </autoFilter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114D-7844-471F-B805-F75144C850E1}">
  <dimension ref="A1:F26"/>
  <sheetViews>
    <sheetView zoomScaleNormal="100" workbookViewId="0">
      <selection activeCell="A2" sqref="A2:F15"/>
    </sheetView>
  </sheetViews>
  <sheetFormatPr baseColWidth="10" defaultRowHeight="14.4" x14ac:dyDescent="0.55000000000000004"/>
  <cols>
    <col min="1" max="1" width="11.89453125" customWidth="1"/>
    <col min="2" max="2" width="15.47265625" style="1" bestFit="1" customWidth="1"/>
    <col min="3" max="3" width="19.26171875" style="1" bestFit="1" customWidth="1"/>
    <col min="4" max="4" width="16.20703125" style="1" bestFit="1" customWidth="1"/>
    <col min="5" max="5" width="14" style="1" bestFit="1" customWidth="1"/>
    <col min="6" max="6" width="12.20703125" style="1" bestFit="1" customWidth="1"/>
  </cols>
  <sheetData>
    <row r="1" spans="1:6" s="6" customFormat="1" x14ac:dyDescent="0.55000000000000004">
      <c r="A1" s="12" t="s">
        <v>42</v>
      </c>
      <c r="B1" s="12" t="s">
        <v>16</v>
      </c>
      <c r="C1" s="12" t="s">
        <v>1</v>
      </c>
      <c r="D1" s="12" t="s">
        <v>2</v>
      </c>
      <c r="E1" s="12" t="s">
        <v>3</v>
      </c>
      <c r="F1" s="12" t="s">
        <v>4</v>
      </c>
    </row>
    <row r="2" spans="1:6" x14ac:dyDescent="0.55000000000000004">
      <c r="A2" s="30">
        <v>1</v>
      </c>
      <c r="B2" s="31" t="s">
        <v>7</v>
      </c>
      <c r="C2" s="31" t="s">
        <v>9</v>
      </c>
      <c r="D2" s="31" t="s">
        <v>12</v>
      </c>
      <c r="E2" s="31" t="s">
        <v>15</v>
      </c>
      <c r="F2" s="31" t="s">
        <v>18</v>
      </c>
    </row>
    <row r="3" spans="1:6" x14ac:dyDescent="0.55000000000000004">
      <c r="A3" s="30">
        <v>2</v>
      </c>
      <c r="B3" s="31" t="s">
        <v>7</v>
      </c>
      <c r="C3" s="31" t="s">
        <v>9</v>
      </c>
      <c r="D3" s="31" t="s">
        <v>12</v>
      </c>
      <c r="E3" s="31" t="s">
        <v>14</v>
      </c>
      <c r="F3" s="31" t="s">
        <v>18</v>
      </c>
    </row>
    <row r="4" spans="1:6" x14ac:dyDescent="0.55000000000000004">
      <c r="A4" s="32">
        <v>3</v>
      </c>
      <c r="B4" s="33" t="s">
        <v>0</v>
      </c>
      <c r="C4" s="33" t="s">
        <v>9</v>
      </c>
      <c r="D4" s="33" t="s">
        <v>12</v>
      </c>
      <c r="E4" s="33" t="s">
        <v>15</v>
      </c>
      <c r="F4" s="33" t="s">
        <v>17</v>
      </c>
    </row>
    <row r="5" spans="1:6" x14ac:dyDescent="0.55000000000000004">
      <c r="A5" s="32">
        <v>4</v>
      </c>
      <c r="B5" s="33" t="s">
        <v>8</v>
      </c>
      <c r="C5" s="33" t="s">
        <v>10</v>
      </c>
      <c r="D5" s="33" t="s">
        <v>12</v>
      </c>
      <c r="E5" s="33" t="s">
        <v>15</v>
      </c>
      <c r="F5" s="33" t="s">
        <v>17</v>
      </c>
    </row>
    <row r="6" spans="1:6" x14ac:dyDescent="0.55000000000000004">
      <c r="A6" s="32">
        <v>5</v>
      </c>
      <c r="B6" s="33" t="s">
        <v>8</v>
      </c>
      <c r="C6" s="33" t="s">
        <v>11</v>
      </c>
      <c r="D6" s="33" t="s">
        <v>13</v>
      </c>
      <c r="E6" s="33" t="s">
        <v>15</v>
      </c>
      <c r="F6" s="33" t="s">
        <v>17</v>
      </c>
    </row>
    <row r="7" spans="1:6" x14ac:dyDescent="0.55000000000000004">
      <c r="A7" s="30">
        <v>6</v>
      </c>
      <c r="B7" s="31" t="s">
        <v>8</v>
      </c>
      <c r="C7" s="31" t="s">
        <v>11</v>
      </c>
      <c r="D7" s="31" t="s">
        <v>13</v>
      </c>
      <c r="E7" s="31" t="s">
        <v>14</v>
      </c>
      <c r="F7" s="31" t="s">
        <v>18</v>
      </c>
    </row>
    <row r="8" spans="1:6" x14ac:dyDescent="0.55000000000000004">
      <c r="A8" s="32">
        <v>7</v>
      </c>
      <c r="B8" s="33" t="s">
        <v>0</v>
      </c>
      <c r="C8" s="33" t="s">
        <v>11</v>
      </c>
      <c r="D8" s="33" t="s">
        <v>13</v>
      </c>
      <c r="E8" s="33" t="s">
        <v>14</v>
      </c>
      <c r="F8" s="33" t="s">
        <v>17</v>
      </c>
    </row>
    <row r="9" spans="1:6" x14ac:dyDescent="0.55000000000000004">
      <c r="A9" s="30">
        <v>8</v>
      </c>
      <c r="B9" s="31" t="s">
        <v>7</v>
      </c>
      <c r="C9" s="31" t="s">
        <v>10</v>
      </c>
      <c r="D9" s="31" t="s">
        <v>12</v>
      </c>
      <c r="E9" s="31" t="s">
        <v>15</v>
      </c>
      <c r="F9" s="31" t="s">
        <v>18</v>
      </c>
    </row>
    <row r="10" spans="1:6" x14ac:dyDescent="0.55000000000000004">
      <c r="A10" s="32">
        <v>9</v>
      </c>
      <c r="B10" s="33" t="s">
        <v>7</v>
      </c>
      <c r="C10" s="33" t="s">
        <v>11</v>
      </c>
      <c r="D10" s="33" t="s">
        <v>13</v>
      </c>
      <c r="E10" s="33" t="s">
        <v>15</v>
      </c>
      <c r="F10" s="33" t="s">
        <v>17</v>
      </c>
    </row>
    <row r="11" spans="1:6" x14ac:dyDescent="0.55000000000000004">
      <c r="A11" s="32">
        <v>10</v>
      </c>
      <c r="B11" s="33" t="s">
        <v>8</v>
      </c>
      <c r="C11" s="33" t="s">
        <v>10</v>
      </c>
      <c r="D11" s="33" t="s">
        <v>13</v>
      </c>
      <c r="E11" s="33" t="s">
        <v>15</v>
      </c>
      <c r="F11" s="33" t="s">
        <v>17</v>
      </c>
    </row>
    <row r="12" spans="1:6" x14ac:dyDescent="0.55000000000000004">
      <c r="A12" s="32">
        <v>11</v>
      </c>
      <c r="B12" s="33" t="s">
        <v>7</v>
      </c>
      <c r="C12" s="33" t="s">
        <v>10</v>
      </c>
      <c r="D12" s="33" t="s">
        <v>13</v>
      </c>
      <c r="E12" s="33" t="s">
        <v>14</v>
      </c>
      <c r="F12" s="33" t="s">
        <v>17</v>
      </c>
    </row>
    <row r="13" spans="1:6" x14ac:dyDescent="0.55000000000000004">
      <c r="A13" s="32">
        <v>12</v>
      </c>
      <c r="B13" s="33" t="s">
        <v>0</v>
      </c>
      <c r="C13" s="33" t="s">
        <v>10</v>
      </c>
      <c r="D13" s="33" t="s">
        <v>12</v>
      </c>
      <c r="E13" s="33" t="s">
        <v>14</v>
      </c>
      <c r="F13" s="33" t="s">
        <v>17</v>
      </c>
    </row>
    <row r="14" spans="1:6" x14ac:dyDescent="0.55000000000000004">
      <c r="A14" s="32">
        <v>13</v>
      </c>
      <c r="B14" s="33" t="s">
        <v>0</v>
      </c>
      <c r="C14" s="33" t="s">
        <v>9</v>
      </c>
      <c r="D14" s="33" t="s">
        <v>13</v>
      </c>
      <c r="E14" s="33" t="s">
        <v>15</v>
      </c>
      <c r="F14" s="33" t="s">
        <v>17</v>
      </c>
    </row>
    <row r="15" spans="1:6" x14ac:dyDescent="0.55000000000000004">
      <c r="A15" s="30">
        <v>14</v>
      </c>
      <c r="B15" s="31" t="s">
        <v>8</v>
      </c>
      <c r="C15" s="31" t="s">
        <v>10</v>
      </c>
      <c r="D15" s="31" t="s">
        <v>12</v>
      </c>
      <c r="E15" s="31" t="s">
        <v>14</v>
      </c>
      <c r="F15" s="31" t="s">
        <v>18</v>
      </c>
    </row>
    <row r="17" spans="1:6" s="2" customFormat="1" x14ac:dyDescent="0.55000000000000004">
      <c r="A17" s="14">
        <v>15</v>
      </c>
      <c r="B17" s="11" t="s">
        <v>7</v>
      </c>
      <c r="C17" s="11" t="s">
        <v>11</v>
      </c>
      <c r="D17" s="11" t="s">
        <v>13</v>
      </c>
      <c r="E17" s="11" t="s">
        <v>14</v>
      </c>
      <c r="F17" s="11" t="s">
        <v>43</v>
      </c>
    </row>
    <row r="18" spans="1:6" s="2" customFormat="1" x14ac:dyDescent="0.55000000000000004">
      <c r="A18" s="14">
        <v>16</v>
      </c>
      <c r="B18" s="11" t="s">
        <v>0</v>
      </c>
      <c r="C18" s="11" t="s">
        <v>10</v>
      </c>
      <c r="D18" s="11" t="s">
        <v>13</v>
      </c>
      <c r="E18" s="11" t="s">
        <v>15</v>
      </c>
      <c r="F18" s="11" t="s">
        <v>43</v>
      </c>
    </row>
    <row r="19" spans="1:6" s="2" customFormat="1" x14ac:dyDescent="0.55000000000000004">
      <c r="A19"/>
      <c r="B19" s="1"/>
      <c r="C19" s="1"/>
      <c r="D19" s="1"/>
      <c r="E19" s="1"/>
      <c r="F19" s="1"/>
    </row>
    <row r="20" spans="1:6" s="2" customFormat="1" x14ac:dyDescent="0.55000000000000004">
      <c r="A20"/>
      <c r="B20" s="1"/>
      <c r="C20" s="1"/>
      <c r="D20" s="1"/>
      <c r="E20" s="1"/>
      <c r="F20" s="1"/>
    </row>
    <row r="21" spans="1:6" s="2" customFormat="1" x14ac:dyDescent="0.55000000000000004"/>
    <row r="23" spans="1:6" s="2" customFormat="1" x14ac:dyDescent="0.55000000000000004"/>
    <row r="24" spans="1:6" s="2" customFormat="1" x14ac:dyDescent="0.55000000000000004"/>
    <row r="25" spans="1:6" s="2" customFormat="1" x14ac:dyDescent="0.55000000000000004"/>
    <row r="26" spans="1:6" s="2" customFormat="1" x14ac:dyDescent="0.55000000000000004"/>
  </sheetData>
  <autoFilter ref="A1:F15" xr:uid="{B8E8E7E8-38FC-4BBD-A533-95B54C2145B0}">
    <sortState xmlns:xlrd2="http://schemas.microsoft.com/office/spreadsheetml/2017/richdata2" ref="A2:F15">
      <sortCondition ref="A1:A15"/>
    </sortState>
  </autoFilter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FF97-14C9-42F6-9F58-8C8B8DD36E45}">
  <dimension ref="A1:P35"/>
  <sheetViews>
    <sheetView zoomScale="70" zoomScaleNormal="70" workbookViewId="0">
      <selection activeCell="F2" sqref="F2:O18"/>
    </sheetView>
  </sheetViews>
  <sheetFormatPr baseColWidth="10" defaultRowHeight="14.4" x14ac:dyDescent="0.55000000000000004"/>
  <cols>
    <col min="1" max="1" width="11.89453125" customWidth="1"/>
    <col min="2" max="2" width="15.47265625" style="1" bestFit="1" customWidth="1"/>
    <col min="3" max="3" width="19.26171875" style="1" bestFit="1" customWidth="1"/>
    <col min="4" max="4" width="16.20703125" style="1" bestFit="1" customWidth="1"/>
    <col min="5" max="5" width="14" style="1" bestFit="1" customWidth="1"/>
    <col min="6" max="6" width="15.47265625" style="1" bestFit="1" customWidth="1"/>
    <col min="7" max="7" width="15.83984375" style="1" bestFit="1" customWidth="1"/>
    <col min="8" max="8" width="15.47265625" style="1" bestFit="1" customWidth="1"/>
    <col min="9" max="11" width="19.26171875" style="1" bestFit="1" customWidth="1"/>
    <col min="12" max="13" width="16.20703125" style="1" bestFit="1" customWidth="1"/>
    <col min="14" max="15" width="14" style="1" bestFit="1" customWidth="1"/>
    <col min="16" max="16" width="12.20703125" style="1" bestFit="1" customWidth="1"/>
  </cols>
  <sheetData>
    <row r="1" spans="1:16" s="6" customFormat="1" ht="28.8" x14ac:dyDescent="0.55000000000000004">
      <c r="A1" s="12" t="s">
        <v>42</v>
      </c>
      <c r="B1" s="12" t="s">
        <v>16</v>
      </c>
      <c r="C1" s="12" t="s">
        <v>1</v>
      </c>
      <c r="D1" s="12" t="s">
        <v>2</v>
      </c>
      <c r="E1" s="12" t="s">
        <v>3</v>
      </c>
      <c r="F1" s="17" t="s">
        <v>44</v>
      </c>
      <c r="G1" s="18" t="s">
        <v>45</v>
      </c>
      <c r="H1" s="18" t="s">
        <v>46</v>
      </c>
      <c r="I1" s="18" t="s">
        <v>47</v>
      </c>
      <c r="J1" s="18" t="s">
        <v>48</v>
      </c>
      <c r="K1" s="18" t="s">
        <v>49</v>
      </c>
      <c r="L1" s="18" t="s">
        <v>50</v>
      </c>
      <c r="M1" s="18" t="s">
        <v>51</v>
      </c>
      <c r="N1" s="18" t="s">
        <v>52</v>
      </c>
      <c r="O1" s="18" t="s">
        <v>53</v>
      </c>
      <c r="P1" s="19" t="s">
        <v>4</v>
      </c>
    </row>
    <row r="2" spans="1:16" x14ac:dyDescent="0.55000000000000004">
      <c r="A2" s="30">
        <v>1</v>
      </c>
      <c r="B2" s="31" t="s">
        <v>7</v>
      </c>
      <c r="C2" s="31" t="s">
        <v>9</v>
      </c>
      <c r="D2" s="31" t="s">
        <v>12</v>
      </c>
      <c r="E2" s="31" t="s">
        <v>15</v>
      </c>
      <c r="F2" s="34"/>
      <c r="G2" s="31"/>
      <c r="H2" s="31"/>
      <c r="I2" s="31"/>
      <c r="J2" s="31"/>
      <c r="K2" s="31"/>
      <c r="L2" s="31"/>
      <c r="M2" s="31"/>
      <c r="N2" s="31"/>
      <c r="O2" s="31"/>
      <c r="P2" s="35" t="s">
        <v>18</v>
      </c>
    </row>
    <row r="3" spans="1:16" x14ac:dyDescent="0.55000000000000004">
      <c r="A3" s="30">
        <v>2</v>
      </c>
      <c r="B3" s="31" t="s">
        <v>7</v>
      </c>
      <c r="C3" s="31" t="s">
        <v>9</v>
      </c>
      <c r="D3" s="31" t="s">
        <v>12</v>
      </c>
      <c r="E3" s="31" t="s">
        <v>14</v>
      </c>
      <c r="F3" s="34"/>
      <c r="G3" s="31"/>
      <c r="H3" s="31"/>
      <c r="I3" s="31"/>
      <c r="J3" s="31"/>
      <c r="K3" s="31"/>
      <c r="L3" s="31"/>
      <c r="M3" s="31"/>
      <c r="N3" s="31"/>
      <c r="O3" s="31"/>
      <c r="P3" s="35" t="s">
        <v>18</v>
      </c>
    </row>
    <row r="4" spans="1:16" x14ac:dyDescent="0.55000000000000004">
      <c r="A4" s="32">
        <v>3</v>
      </c>
      <c r="B4" s="33" t="s">
        <v>0</v>
      </c>
      <c r="C4" s="33" t="s">
        <v>9</v>
      </c>
      <c r="D4" s="33" t="s">
        <v>12</v>
      </c>
      <c r="E4" s="33" t="s">
        <v>15</v>
      </c>
      <c r="F4" s="38"/>
      <c r="G4" s="33"/>
      <c r="H4" s="33"/>
      <c r="I4" s="33"/>
      <c r="J4" s="33"/>
      <c r="K4" s="33"/>
      <c r="L4" s="33"/>
      <c r="M4" s="33"/>
      <c r="N4" s="33"/>
      <c r="O4" s="33"/>
      <c r="P4" s="39" t="s">
        <v>17</v>
      </c>
    </row>
    <row r="5" spans="1:16" x14ac:dyDescent="0.55000000000000004">
      <c r="A5" s="32">
        <v>4</v>
      </c>
      <c r="B5" s="33" t="s">
        <v>8</v>
      </c>
      <c r="C5" s="33" t="s">
        <v>10</v>
      </c>
      <c r="D5" s="33" t="s">
        <v>12</v>
      </c>
      <c r="E5" s="33" t="s">
        <v>15</v>
      </c>
      <c r="F5" s="38"/>
      <c r="G5" s="33"/>
      <c r="H5" s="33"/>
      <c r="I5" s="33"/>
      <c r="J5" s="33"/>
      <c r="K5" s="33"/>
      <c r="L5" s="33"/>
      <c r="M5" s="33"/>
      <c r="N5" s="33"/>
      <c r="O5" s="33"/>
      <c r="P5" s="39" t="s">
        <v>17</v>
      </c>
    </row>
    <row r="6" spans="1:16" x14ac:dyDescent="0.55000000000000004">
      <c r="A6" s="32">
        <v>5</v>
      </c>
      <c r="B6" s="33" t="s">
        <v>8</v>
      </c>
      <c r="C6" s="33" t="s">
        <v>11</v>
      </c>
      <c r="D6" s="33" t="s">
        <v>13</v>
      </c>
      <c r="E6" s="33" t="s">
        <v>15</v>
      </c>
      <c r="F6" s="38"/>
      <c r="G6" s="33"/>
      <c r="H6" s="33"/>
      <c r="I6" s="33"/>
      <c r="J6" s="33"/>
      <c r="K6" s="33"/>
      <c r="L6" s="33"/>
      <c r="M6" s="33"/>
      <c r="N6" s="33"/>
      <c r="O6" s="33"/>
      <c r="P6" s="39" t="s">
        <v>17</v>
      </c>
    </row>
    <row r="7" spans="1:16" x14ac:dyDescent="0.55000000000000004">
      <c r="A7" s="30">
        <v>6</v>
      </c>
      <c r="B7" s="31" t="s">
        <v>8</v>
      </c>
      <c r="C7" s="31" t="s">
        <v>11</v>
      </c>
      <c r="D7" s="31" t="s">
        <v>13</v>
      </c>
      <c r="E7" s="31" t="s">
        <v>14</v>
      </c>
      <c r="F7" s="34"/>
      <c r="G7" s="31"/>
      <c r="H7" s="31"/>
      <c r="I7" s="31"/>
      <c r="J7" s="31"/>
      <c r="K7" s="31"/>
      <c r="L7" s="31"/>
      <c r="M7" s="31"/>
      <c r="N7" s="31"/>
      <c r="O7" s="31"/>
      <c r="P7" s="35" t="s">
        <v>18</v>
      </c>
    </row>
    <row r="8" spans="1:16" x14ac:dyDescent="0.55000000000000004">
      <c r="A8" s="32">
        <v>7</v>
      </c>
      <c r="B8" s="33" t="s">
        <v>0</v>
      </c>
      <c r="C8" s="33" t="s">
        <v>11</v>
      </c>
      <c r="D8" s="33" t="s">
        <v>13</v>
      </c>
      <c r="E8" s="33" t="s">
        <v>14</v>
      </c>
      <c r="F8" s="38"/>
      <c r="G8" s="33"/>
      <c r="H8" s="33"/>
      <c r="I8" s="33"/>
      <c r="J8" s="33"/>
      <c r="K8" s="33"/>
      <c r="L8" s="33"/>
      <c r="M8" s="33"/>
      <c r="N8" s="33"/>
      <c r="O8" s="33"/>
      <c r="P8" s="39" t="s">
        <v>17</v>
      </c>
    </row>
    <row r="9" spans="1:16" x14ac:dyDescent="0.55000000000000004">
      <c r="A9" s="30">
        <v>8</v>
      </c>
      <c r="B9" s="31" t="s">
        <v>7</v>
      </c>
      <c r="C9" s="31" t="s">
        <v>10</v>
      </c>
      <c r="D9" s="31" t="s">
        <v>12</v>
      </c>
      <c r="E9" s="31" t="s">
        <v>15</v>
      </c>
      <c r="F9" s="34"/>
      <c r="G9" s="31"/>
      <c r="H9" s="31"/>
      <c r="I9" s="31"/>
      <c r="J9" s="31"/>
      <c r="K9" s="31"/>
      <c r="L9" s="31"/>
      <c r="M9" s="31"/>
      <c r="N9" s="31"/>
      <c r="O9" s="31"/>
      <c r="P9" s="35" t="s">
        <v>18</v>
      </c>
    </row>
    <row r="10" spans="1:16" x14ac:dyDescent="0.55000000000000004">
      <c r="A10" s="32">
        <v>9</v>
      </c>
      <c r="B10" s="33" t="s">
        <v>7</v>
      </c>
      <c r="C10" s="33" t="s">
        <v>11</v>
      </c>
      <c r="D10" s="33" t="s">
        <v>13</v>
      </c>
      <c r="E10" s="33" t="s">
        <v>15</v>
      </c>
      <c r="F10" s="38"/>
      <c r="G10" s="33"/>
      <c r="H10" s="33"/>
      <c r="I10" s="33"/>
      <c r="J10" s="33"/>
      <c r="K10" s="33"/>
      <c r="L10" s="33"/>
      <c r="M10" s="33"/>
      <c r="N10" s="33"/>
      <c r="O10" s="33"/>
      <c r="P10" s="39" t="s">
        <v>17</v>
      </c>
    </row>
    <row r="11" spans="1:16" x14ac:dyDescent="0.55000000000000004">
      <c r="A11" s="32">
        <v>10</v>
      </c>
      <c r="B11" s="33" t="s">
        <v>8</v>
      </c>
      <c r="C11" s="33" t="s">
        <v>10</v>
      </c>
      <c r="D11" s="33" t="s">
        <v>13</v>
      </c>
      <c r="E11" s="33" t="s">
        <v>15</v>
      </c>
      <c r="F11" s="38"/>
      <c r="G11" s="33"/>
      <c r="H11" s="33"/>
      <c r="I11" s="33"/>
      <c r="J11" s="33"/>
      <c r="K11" s="33"/>
      <c r="L11" s="33"/>
      <c r="M11" s="33"/>
      <c r="N11" s="33"/>
      <c r="O11" s="33"/>
      <c r="P11" s="39" t="s">
        <v>17</v>
      </c>
    </row>
    <row r="12" spans="1:16" x14ac:dyDescent="0.55000000000000004">
      <c r="A12" s="32">
        <v>11</v>
      </c>
      <c r="B12" s="33" t="s">
        <v>7</v>
      </c>
      <c r="C12" s="33" t="s">
        <v>10</v>
      </c>
      <c r="D12" s="33" t="s">
        <v>13</v>
      </c>
      <c r="E12" s="33" t="s">
        <v>14</v>
      </c>
      <c r="F12" s="38"/>
      <c r="G12" s="33"/>
      <c r="H12" s="33"/>
      <c r="I12" s="33"/>
      <c r="J12" s="33"/>
      <c r="K12" s="33"/>
      <c r="L12" s="33"/>
      <c r="M12" s="33"/>
      <c r="N12" s="33"/>
      <c r="O12" s="33"/>
      <c r="P12" s="39" t="s">
        <v>17</v>
      </c>
    </row>
    <row r="13" spans="1:16" x14ac:dyDescent="0.55000000000000004">
      <c r="A13" s="32">
        <v>12</v>
      </c>
      <c r="B13" s="33" t="s">
        <v>0</v>
      </c>
      <c r="C13" s="33" t="s">
        <v>10</v>
      </c>
      <c r="D13" s="33" t="s">
        <v>12</v>
      </c>
      <c r="E13" s="33" t="s">
        <v>14</v>
      </c>
      <c r="F13" s="38"/>
      <c r="G13" s="33"/>
      <c r="H13" s="33"/>
      <c r="I13" s="33"/>
      <c r="J13" s="33"/>
      <c r="K13" s="33"/>
      <c r="L13" s="33"/>
      <c r="M13" s="33"/>
      <c r="N13" s="33"/>
      <c r="O13" s="33"/>
      <c r="P13" s="39" t="s">
        <v>17</v>
      </c>
    </row>
    <row r="14" spans="1:16" x14ac:dyDescent="0.55000000000000004">
      <c r="A14" s="32">
        <v>13</v>
      </c>
      <c r="B14" s="33" t="s">
        <v>0</v>
      </c>
      <c r="C14" s="33" t="s">
        <v>9</v>
      </c>
      <c r="D14" s="33" t="s">
        <v>13</v>
      </c>
      <c r="E14" s="33" t="s">
        <v>15</v>
      </c>
      <c r="F14" s="38"/>
      <c r="G14" s="33"/>
      <c r="H14" s="33"/>
      <c r="I14" s="33"/>
      <c r="J14" s="33"/>
      <c r="K14" s="33"/>
      <c r="L14" s="33"/>
      <c r="M14" s="33"/>
      <c r="N14" s="33"/>
      <c r="O14" s="33"/>
      <c r="P14" s="39" t="s">
        <v>17</v>
      </c>
    </row>
    <row r="15" spans="1:16" x14ac:dyDescent="0.55000000000000004">
      <c r="A15" s="30">
        <v>14</v>
      </c>
      <c r="B15" s="31" t="s">
        <v>8</v>
      </c>
      <c r="C15" s="31" t="s">
        <v>10</v>
      </c>
      <c r="D15" s="31" t="s">
        <v>12</v>
      </c>
      <c r="E15" s="31" t="s">
        <v>14</v>
      </c>
      <c r="F15" s="34"/>
      <c r="G15" s="31"/>
      <c r="H15" s="31"/>
      <c r="I15" s="31"/>
      <c r="J15" s="31"/>
      <c r="K15" s="31"/>
      <c r="L15" s="31"/>
      <c r="M15" s="31"/>
      <c r="N15" s="31"/>
      <c r="O15" s="31"/>
      <c r="P15" s="35" t="s">
        <v>18</v>
      </c>
    </row>
    <row r="16" spans="1:16" x14ac:dyDescent="0.55000000000000004">
      <c r="F16" s="20"/>
      <c r="P16" s="21"/>
    </row>
    <row r="17" spans="1:16" s="2" customFormat="1" x14ac:dyDescent="0.55000000000000004">
      <c r="A17" s="14">
        <v>15</v>
      </c>
      <c r="B17" s="11" t="s">
        <v>7</v>
      </c>
      <c r="C17" s="11" t="s">
        <v>11</v>
      </c>
      <c r="D17" s="11" t="s">
        <v>13</v>
      </c>
      <c r="E17" s="11" t="s">
        <v>14</v>
      </c>
      <c r="F17" s="22"/>
      <c r="G17" s="11"/>
      <c r="H17" s="11"/>
      <c r="I17" s="11"/>
      <c r="J17" s="11"/>
      <c r="K17" s="11"/>
      <c r="L17" s="11"/>
      <c r="M17" s="11"/>
      <c r="N17" s="11"/>
      <c r="O17" s="11"/>
      <c r="P17" s="23" t="s">
        <v>43</v>
      </c>
    </row>
    <row r="18" spans="1:16" s="2" customFormat="1" ht="14.7" thickBot="1" x14ac:dyDescent="0.6">
      <c r="A18" s="14">
        <v>16</v>
      </c>
      <c r="B18" s="11" t="s">
        <v>0</v>
      </c>
      <c r="C18" s="11" t="s">
        <v>10</v>
      </c>
      <c r="D18" s="11" t="s">
        <v>13</v>
      </c>
      <c r="E18" s="11" t="s">
        <v>15</v>
      </c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6" t="s">
        <v>43</v>
      </c>
    </row>
    <row r="19" spans="1:16" s="2" customFormat="1" x14ac:dyDescent="0.55000000000000004">
      <c r="A1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s="2" customFormat="1" x14ac:dyDescent="0.55000000000000004">
      <c r="A2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s="2" customFormat="1" x14ac:dyDescent="0.55000000000000004">
      <c r="J21" s="1"/>
      <c r="K21" s="1"/>
      <c r="L21" s="1"/>
      <c r="M21" s="1"/>
      <c r="N21" s="1"/>
      <c r="O21" s="1"/>
    </row>
    <row r="22" spans="1:16" x14ac:dyDescent="0.55000000000000004">
      <c r="K22" s="8"/>
    </row>
    <row r="23" spans="1:16" s="2" customFormat="1" x14ac:dyDescent="0.55000000000000004">
      <c r="K23" s="8"/>
      <c r="L23" s="1"/>
      <c r="M23" s="1"/>
      <c r="N23" s="1"/>
      <c r="O23" s="1"/>
    </row>
    <row r="24" spans="1:16" s="2" customFormat="1" x14ac:dyDescent="0.55000000000000004">
      <c r="K24" s="8"/>
      <c r="L24" s="1"/>
      <c r="M24" s="1"/>
      <c r="N24" s="1"/>
      <c r="O24" s="1"/>
    </row>
    <row r="25" spans="1:16" s="2" customFormat="1" x14ac:dyDescent="0.55000000000000004">
      <c r="K25" s="8"/>
      <c r="L25" s="1"/>
      <c r="M25" s="1"/>
      <c r="N25" s="1"/>
      <c r="O25" s="1"/>
    </row>
    <row r="26" spans="1:16" s="2" customFormat="1" x14ac:dyDescent="0.55000000000000004">
      <c r="K26" s="8"/>
      <c r="L26" s="1"/>
      <c r="M26" s="1"/>
      <c r="N26" s="1"/>
      <c r="O26" s="1"/>
    </row>
    <row r="27" spans="1:16" x14ac:dyDescent="0.55000000000000004">
      <c r="K27" s="8"/>
    </row>
    <row r="28" spans="1:16" x14ac:dyDescent="0.55000000000000004">
      <c r="K28" s="8"/>
    </row>
    <row r="29" spans="1:16" x14ac:dyDescent="0.55000000000000004">
      <c r="K29" s="8"/>
    </row>
    <row r="30" spans="1:16" x14ac:dyDescent="0.55000000000000004">
      <c r="K30" s="8"/>
    </row>
    <row r="31" spans="1:16" x14ac:dyDescent="0.55000000000000004">
      <c r="K31" s="8"/>
    </row>
    <row r="32" spans="1:16" x14ac:dyDescent="0.55000000000000004">
      <c r="K32" s="8"/>
    </row>
    <row r="33" spans="11:11" x14ac:dyDescent="0.55000000000000004">
      <c r="K33" s="8"/>
    </row>
    <row r="34" spans="11:11" x14ac:dyDescent="0.55000000000000004">
      <c r="K34" s="8"/>
    </row>
    <row r="35" spans="11:11" x14ac:dyDescent="0.55000000000000004">
      <c r="K35" s="8"/>
    </row>
  </sheetData>
  <autoFilter ref="A1:P15" xr:uid="{8587FF97-14C9-42F6-9F58-8C8B8DD36E45}">
    <sortState xmlns:xlrd2="http://schemas.microsoft.com/office/spreadsheetml/2017/richdata2" ref="A2:P15">
      <sortCondition ref="A1:A15"/>
    </sortState>
  </autoFilter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EBB63-6A25-49E9-ABB7-B75F2E21196D}">
  <dimension ref="A1:K26"/>
  <sheetViews>
    <sheetView zoomScaleNormal="100" workbookViewId="0">
      <selection activeCell="D2" sqref="D2:J18"/>
    </sheetView>
  </sheetViews>
  <sheetFormatPr baseColWidth="10" defaultRowHeight="14.4" x14ac:dyDescent="0.55000000000000004"/>
  <cols>
    <col min="1" max="1" width="11.89453125" customWidth="1"/>
    <col min="2" max="2" width="15.47265625" style="1" bestFit="1" customWidth="1"/>
    <col min="3" max="3" width="14" style="1" bestFit="1" customWidth="1"/>
    <col min="4" max="4" width="15.47265625" style="1" bestFit="1" customWidth="1"/>
    <col min="5" max="5" width="15.83984375" style="1" bestFit="1" customWidth="1"/>
    <col min="6" max="6" width="15.47265625" style="1" bestFit="1" customWidth="1"/>
    <col min="7" max="7" width="21.47265625" style="1" bestFit="1" customWidth="1"/>
    <col min="8" max="8" width="18.15625" style="1" bestFit="1" customWidth="1"/>
    <col min="9" max="10" width="14" style="1" bestFit="1" customWidth="1"/>
    <col min="11" max="11" width="12.20703125" style="1" bestFit="1" customWidth="1"/>
  </cols>
  <sheetData>
    <row r="1" spans="1:11" s="6" customFormat="1" ht="28.8" x14ac:dyDescent="0.55000000000000004">
      <c r="A1" s="12" t="s">
        <v>42</v>
      </c>
      <c r="B1" s="12" t="s">
        <v>16</v>
      </c>
      <c r="C1" s="12" t="s">
        <v>3</v>
      </c>
      <c r="D1" s="17" t="s">
        <v>44</v>
      </c>
      <c r="E1" s="18" t="s">
        <v>45</v>
      </c>
      <c r="F1" s="18" t="s">
        <v>46</v>
      </c>
      <c r="G1" s="27" t="s">
        <v>20</v>
      </c>
      <c r="H1" s="27" t="s">
        <v>21</v>
      </c>
      <c r="I1" s="18" t="s">
        <v>52</v>
      </c>
      <c r="J1" s="18" t="s">
        <v>53</v>
      </c>
      <c r="K1" s="19" t="s">
        <v>4</v>
      </c>
    </row>
    <row r="2" spans="1:11" x14ac:dyDescent="0.55000000000000004">
      <c r="A2" s="30">
        <v>1</v>
      </c>
      <c r="B2" s="31" t="s">
        <v>7</v>
      </c>
      <c r="C2" s="31" t="s">
        <v>15</v>
      </c>
      <c r="D2" s="34"/>
      <c r="E2" s="31"/>
      <c r="F2" s="31"/>
      <c r="G2" s="31"/>
      <c r="H2" s="31"/>
      <c r="I2" s="31"/>
      <c r="J2" s="31"/>
      <c r="K2" s="35" t="s">
        <v>18</v>
      </c>
    </row>
    <row r="3" spans="1:11" x14ac:dyDescent="0.55000000000000004">
      <c r="A3" s="30">
        <v>2</v>
      </c>
      <c r="B3" s="31" t="s">
        <v>7</v>
      </c>
      <c r="C3" s="31" t="s">
        <v>14</v>
      </c>
      <c r="D3" s="34"/>
      <c r="E3" s="31"/>
      <c r="F3" s="31"/>
      <c r="G3" s="31"/>
      <c r="H3" s="31"/>
      <c r="I3" s="31"/>
      <c r="J3" s="31"/>
      <c r="K3" s="35" t="s">
        <v>18</v>
      </c>
    </row>
    <row r="4" spans="1:11" x14ac:dyDescent="0.55000000000000004">
      <c r="A4" s="32">
        <v>3</v>
      </c>
      <c r="B4" s="33" t="s">
        <v>0</v>
      </c>
      <c r="C4" s="33" t="s">
        <v>15</v>
      </c>
      <c r="D4" s="38"/>
      <c r="E4" s="33"/>
      <c r="F4" s="33"/>
      <c r="G4" s="33"/>
      <c r="H4" s="33"/>
      <c r="I4" s="33"/>
      <c r="J4" s="33"/>
      <c r="K4" s="39" t="s">
        <v>17</v>
      </c>
    </row>
    <row r="5" spans="1:11" x14ac:dyDescent="0.55000000000000004">
      <c r="A5" s="32">
        <v>4</v>
      </c>
      <c r="B5" s="33" t="s">
        <v>8</v>
      </c>
      <c r="C5" s="33" t="s">
        <v>15</v>
      </c>
      <c r="D5" s="38"/>
      <c r="E5" s="33"/>
      <c r="F5" s="33"/>
      <c r="G5" s="33"/>
      <c r="H5" s="33"/>
      <c r="I5" s="33"/>
      <c r="J5" s="33"/>
      <c r="K5" s="39" t="s">
        <v>17</v>
      </c>
    </row>
    <row r="6" spans="1:11" x14ac:dyDescent="0.55000000000000004">
      <c r="A6" s="32">
        <v>5</v>
      </c>
      <c r="B6" s="33" t="s">
        <v>8</v>
      </c>
      <c r="C6" s="33" t="s">
        <v>15</v>
      </c>
      <c r="D6" s="38"/>
      <c r="E6" s="33"/>
      <c r="F6" s="33"/>
      <c r="G6" s="33"/>
      <c r="H6" s="33"/>
      <c r="I6" s="33"/>
      <c r="J6" s="33"/>
      <c r="K6" s="39" t="s">
        <v>17</v>
      </c>
    </row>
    <row r="7" spans="1:11" x14ac:dyDescent="0.55000000000000004">
      <c r="A7" s="30">
        <v>6</v>
      </c>
      <c r="B7" s="31" t="s">
        <v>8</v>
      </c>
      <c r="C7" s="31" t="s">
        <v>14</v>
      </c>
      <c r="D7" s="34"/>
      <c r="E7" s="31"/>
      <c r="F7" s="31"/>
      <c r="G7" s="31"/>
      <c r="H7" s="31"/>
      <c r="I7" s="31"/>
      <c r="J7" s="31"/>
      <c r="K7" s="35" t="s">
        <v>18</v>
      </c>
    </row>
    <row r="8" spans="1:11" x14ac:dyDescent="0.55000000000000004">
      <c r="A8" s="32">
        <v>7</v>
      </c>
      <c r="B8" s="33" t="s">
        <v>0</v>
      </c>
      <c r="C8" s="33" t="s">
        <v>14</v>
      </c>
      <c r="D8" s="38"/>
      <c r="E8" s="33"/>
      <c r="F8" s="33"/>
      <c r="G8" s="33"/>
      <c r="H8" s="33"/>
      <c r="I8" s="33"/>
      <c r="J8" s="33"/>
      <c r="K8" s="39" t="s">
        <v>17</v>
      </c>
    </row>
    <row r="9" spans="1:11" x14ac:dyDescent="0.55000000000000004">
      <c r="A9" s="30">
        <v>8</v>
      </c>
      <c r="B9" s="31" t="s">
        <v>7</v>
      </c>
      <c r="C9" s="31" t="s">
        <v>15</v>
      </c>
      <c r="D9" s="34"/>
      <c r="E9" s="31"/>
      <c r="F9" s="31"/>
      <c r="G9" s="31"/>
      <c r="H9" s="31"/>
      <c r="I9" s="31"/>
      <c r="J9" s="31"/>
      <c r="K9" s="35" t="s">
        <v>18</v>
      </c>
    </row>
    <row r="10" spans="1:11" x14ac:dyDescent="0.55000000000000004">
      <c r="A10" s="32">
        <v>9</v>
      </c>
      <c r="B10" s="33" t="s">
        <v>7</v>
      </c>
      <c r="C10" s="33" t="s">
        <v>15</v>
      </c>
      <c r="D10" s="38"/>
      <c r="E10" s="33"/>
      <c r="F10" s="33"/>
      <c r="G10" s="33"/>
      <c r="H10" s="33"/>
      <c r="I10" s="33"/>
      <c r="J10" s="33"/>
      <c r="K10" s="39" t="s">
        <v>17</v>
      </c>
    </row>
    <row r="11" spans="1:11" x14ac:dyDescent="0.55000000000000004">
      <c r="A11" s="32">
        <v>10</v>
      </c>
      <c r="B11" s="33" t="s">
        <v>8</v>
      </c>
      <c r="C11" s="33" t="s">
        <v>15</v>
      </c>
      <c r="D11" s="38"/>
      <c r="E11" s="33"/>
      <c r="F11" s="33"/>
      <c r="G11" s="33"/>
      <c r="H11" s="33"/>
      <c r="I11" s="33"/>
      <c r="J11" s="33"/>
      <c r="K11" s="39" t="s">
        <v>17</v>
      </c>
    </row>
    <row r="12" spans="1:11" x14ac:dyDescent="0.55000000000000004">
      <c r="A12" s="32">
        <v>11</v>
      </c>
      <c r="B12" s="33" t="s">
        <v>7</v>
      </c>
      <c r="C12" s="33" t="s">
        <v>14</v>
      </c>
      <c r="D12" s="38"/>
      <c r="E12" s="33"/>
      <c r="F12" s="33"/>
      <c r="G12" s="33"/>
      <c r="H12" s="33"/>
      <c r="I12" s="33"/>
      <c r="J12" s="33"/>
      <c r="K12" s="39" t="s">
        <v>17</v>
      </c>
    </row>
    <row r="13" spans="1:11" x14ac:dyDescent="0.55000000000000004">
      <c r="A13" s="32">
        <v>12</v>
      </c>
      <c r="B13" s="33" t="s">
        <v>0</v>
      </c>
      <c r="C13" s="33" t="s">
        <v>14</v>
      </c>
      <c r="D13" s="38"/>
      <c r="E13" s="33"/>
      <c r="F13" s="33"/>
      <c r="G13" s="33"/>
      <c r="H13" s="33"/>
      <c r="I13" s="33"/>
      <c r="J13" s="33"/>
      <c r="K13" s="39" t="s">
        <v>17</v>
      </c>
    </row>
    <row r="14" spans="1:11" x14ac:dyDescent="0.55000000000000004">
      <c r="A14" s="32">
        <v>13</v>
      </c>
      <c r="B14" s="33" t="s">
        <v>0</v>
      </c>
      <c r="C14" s="33" t="s">
        <v>15</v>
      </c>
      <c r="D14" s="38"/>
      <c r="E14" s="33"/>
      <c r="F14" s="33"/>
      <c r="G14" s="33"/>
      <c r="H14" s="33"/>
      <c r="I14" s="33"/>
      <c r="J14" s="33"/>
      <c r="K14" s="39" t="s">
        <v>17</v>
      </c>
    </row>
    <row r="15" spans="1:11" x14ac:dyDescent="0.55000000000000004">
      <c r="A15" s="30">
        <v>14</v>
      </c>
      <c r="B15" s="31" t="s">
        <v>8</v>
      </c>
      <c r="C15" s="31" t="s">
        <v>14</v>
      </c>
      <c r="D15" s="34"/>
      <c r="E15" s="31"/>
      <c r="F15" s="31"/>
      <c r="G15" s="31"/>
      <c r="H15" s="31"/>
      <c r="I15" s="31"/>
      <c r="J15" s="31"/>
      <c r="K15" s="35" t="s">
        <v>18</v>
      </c>
    </row>
    <row r="16" spans="1:11" x14ac:dyDescent="0.55000000000000004">
      <c r="D16" s="20"/>
      <c r="K16" s="21"/>
    </row>
    <row r="17" spans="1:11" s="2" customFormat="1" x14ac:dyDescent="0.55000000000000004">
      <c r="A17" s="14">
        <v>15</v>
      </c>
      <c r="B17" s="11" t="s">
        <v>7</v>
      </c>
      <c r="C17" s="11" t="s">
        <v>14</v>
      </c>
      <c r="D17" s="22"/>
      <c r="E17" s="11"/>
      <c r="F17" s="11"/>
      <c r="G17" s="11"/>
      <c r="H17" s="11"/>
      <c r="I17" s="11"/>
      <c r="J17" s="11"/>
      <c r="K17" s="23" t="s">
        <v>43</v>
      </c>
    </row>
    <row r="18" spans="1:11" s="2" customFormat="1" ht="14.7" thickBot="1" x14ac:dyDescent="0.6">
      <c r="A18" s="14">
        <v>16</v>
      </c>
      <c r="B18" s="11" t="s">
        <v>0</v>
      </c>
      <c r="C18" s="11" t="s">
        <v>15</v>
      </c>
      <c r="D18" s="24"/>
      <c r="E18" s="25"/>
      <c r="F18" s="25"/>
      <c r="G18" s="25"/>
      <c r="H18" s="25"/>
      <c r="I18" s="25"/>
      <c r="J18" s="25"/>
      <c r="K18" s="26" t="s">
        <v>43</v>
      </c>
    </row>
    <row r="19" spans="1:11" s="2" customFormat="1" x14ac:dyDescent="0.55000000000000004">
      <c r="A19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s="2" customFormat="1" x14ac:dyDescent="0.55000000000000004">
      <c r="A20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s="2" customFormat="1" x14ac:dyDescent="0.55000000000000004">
      <c r="I21" s="1"/>
      <c r="J21" s="1"/>
    </row>
    <row r="23" spans="1:11" s="2" customFormat="1" x14ac:dyDescent="0.55000000000000004">
      <c r="I23" s="1"/>
      <c r="J23" s="1"/>
    </row>
    <row r="24" spans="1:11" s="2" customFormat="1" x14ac:dyDescent="0.55000000000000004">
      <c r="I24" s="1"/>
      <c r="J24" s="1"/>
    </row>
    <row r="25" spans="1:11" s="2" customFormat="1" x14ac:dyDescent="0.55000000000000004">
      <c r="I25" s="1"/>
      <c r="J25" s="1"/>
    </row>
    <row r="26" spans="1:11" s="2" customFormat="1" x14ac:dyDescent="0.55000000000000004">
      <c r="I26" s="1"/>
      <c r="J26" s="1"/>
    </row>
  </sheetData>
  <autoFilter ref="A1:K15" xr:uid="{CDEEBB63-6A25-49E9-ABB7-B75F2E21196D}">
    <sortState xmlns:xlrd2="http://schemas.microsoft.com/office/spreadsheetml/2017/richdata2" ref="A2:K15">
      <sortCondition ref="A1:A15"/>
    </sortState>
  </autoFilter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8E7E8-38FC-4BBD-A533-95B54C2145B0}">
  <dimension ref="A1:P35"/>
  <sheetViews>
    <sheetView zoomScale="70" zoomScaleNormal="70" workbookViewId="0">
      <selection activeCell="B2" sqref="B2:K18"/>
    </sheetView>
  </sheetViews>
  <sheetFormatPr baseColWidth="10" defaultRowHeight="14.4" x14ac:dyDescent="0.55000000000000004"/>
  <cols>
    <col min="1" max="1" width="11.89453125" customWidth="1"/>
    <col min="2" max="2" width="16" style="1" customWidth="1"/>
    <col min="3" max="3" width="17.3125" style="1" customWidth="1"/>
    <col min="4" max="4" width="16" style="1" customWidth="1"/>
    <col min="5" max="7" width="21.1015625" style="1" customWidth="1"/>
    <col min="8" max="9" width="16.7890625" style="1" customWidth="1"/>
    <col min="10" max="11" width="14.15625" style="1" customWidth="1"/>
    <col min="12" max="12" width="12.41796875" style="1" bestFit="1" customWidth="1"/>
    <col min="13" max="13" width="22.578125" style="4" customWidth="1"/>
    <col min="14" max="14" width="22.578125" style="5" customWidth="1"/>
    <col min="15" max="16" width="25.578125" style="2" customWidth="1"/>
  </cols>
  <sheetData>
    <row r="1" spans="1:16" s="6" customFormat="1" ht="28.8" x14ac:dyDescent="0.55000000000000004">
      <c r="A1" s="12" t="s">
        <v>42</v>
      </c>
      <c r="B1" s="13" t="s">
        <v>44</v>
      </c>
      <c r="C1" s="13" t="s">
        <v>45</v>
      </c>
      <c r="D1" s="13" t="s">
        <v>46</v>
      </c>
      <c r="E1" s="13" t="s">
        <v>47</v>
      </c>
      <c r="F1" s="13" t="s">
        <v>48</v>
      </c>
      <c r="G1" s="13" t="s">
        <v>49</v>
      </c>
      <c r="H1" s="13" t="s">
        <v>50</v>
      </c>
      <c r="I1" s="13" t="s">
        <v>51</v>
      </c>
      <c r="J1" s="13" t="s">
        <v>52</v>
      </c>
      <c r="K1" s="13" t="s">
        <v>53</v>
      </c>
      <c r="L1" s="12" t="s">
        <v>4</v>
      </c>
      <c r="M1" s="13" t="s">
        <v>54</v>
      </c>
      <c r="N1" s="13" t="s">
        <v>55</v>
      </c>
      <c r="O1" s="13" t="s">
        <v>56</v>
      </c>
      <c r="P1" s="13" t="s">
        <v>57</v>
      </c>
    </row>
    <row r="2" spans="1:16" x14ac:dyDescent="0.55000000000000004">
      <c r="A2" s="30">
        <v>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 t="s">
        <v>18</v>
      </c>
      <c r="M2" s="36">
        <f t="shared" ref="M2:M15" si="0">ABS(B2-B$17)+ABS(C2-C$17)+ABS(D2-D$17)+ABS(E2-E$17)+ABS(F2-$F$17)+ABS(G2-G$17)+ABS(H2-H$17)+ABS(I2-I$17)+ABS(J2-J$17)+ABS(K2-K$17)</f>
        <v>0</v>
      </c>
      <c r="N2" s="36">
        <f t="shared" ref="N2:N15" si="1">ABS(B2-B$18)+ABS(C2-C$18)+ABS(D2-D$18)+ABS(E2-E$18)+ABS(F2-$F$18)+ABS(G2-G$18)+ABS(H2-H$18)+ABS(I2-I$18)+ABS(J2-J$18)+ABS(K2-K$18)</f>
        <v>0</v>
      </c>
      <c r="O2" s="37">
        <f t="shared" ref="O2:O15" si="2">SQRT((B2-B$17)^2+(C2-C$17)^2+(D2-D$17)^2+(E2-E$17)^2+(F2-$F$17)^2+(G2-G$17)^2+(H2-H$17)^2+(I2-I$17)^2+(J2-J$17)^2+(K2-K$17)^2)</f>
        <v>0</v>
      </c>
      <c r="P2" s="37">
        <f t="shared" ref="P2:P15" si="3">SQRT((B2-B$18)^2+(C2-C$18)^2+(D2-D$18)^2+(E2-E$18)^2+(F2-$F$18)^2+(G2-G$18)^2+(H2-H$18)^2+(I2-I$18)^2+(J2-J$18)^2+(K2-K$18)^2)</f>
        <v>0</v>
      </c>
    </row>
    <row r="3" spans="1:16" x14ac:dyDescent="0.55000000000000004">
      <c r="A3" s="32">
        <v>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 t="s">
        <v>17</v>
      </c>
      <c r="M3" s="40">
        <f t="shared" si="0"/>
        <v>0</v>
      </c>
      <c r="N3" s="40">
        <f t="shared" si="1"/>
        <v>0</v>
      </c>
      <c r="O3" s="41">
        <f t="shared" si="2"/>
        <v>0</v>
      </c>
      <c r="P3" s="41">
        <f t="shared" si="3"/>
        <v>0</v>
      </c>
    </row>
    <row r="4" spans="1:16" x14ac:dyDescent="0.55000000000000004">
      <c r="A4" s="32">
        <v>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 t="s">
        <v>17</v>
      </c>
      <c r="M4" s="40">
        <f t="shared" si="0"/>
        <v>0</v>
      </c>
      <c r="N4" s="40">
        <f t="shared" si="1"/>
        <v>0</v>
      </c>
      <c r="O4" s="41">
        <f t="shared" si="2"/>
        <v>0</v>
      </c>
      <c r="P4" s="41">
        <f t="shared" si="3"/>
        <v>0</v>
      </c>
    </row>
    <row r="5" spans="1:16" x14ac:dyDescent="0.55000000000000004">
      <c r="A5" s="32">
        <v>11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 t="s">
        <v>17</v>
      </c>
      <c r="M5" s="40">
        <f t="shared" si="0"/>
        <v>0</v>
      </c>
      <c r="N5" s="40">
        <f t="shared" si="1"/>
        <v>0</v>
      </c>
      <c r="O5" s="41">
        <f t="shared" si="2"/>
        <v>0</v>
      </c>
      <c r="P5" s="41">
        <f t="shared" si="3"/>
        <v>0</v>
      </c>
    </row>
    <row r="6" spans="1:16" x14ac:dyDescent="0.55000000000000004">
      <c r="A6" s="30">
        <v>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 t="s">
        <v>18</v>
      </c>
      <c r="M6" s="36">
        <f t="shared" si="0"/>
        <v>0</v>
      </c>
      <c r="N6" s="36">
        <f t="shared" si="1"/>
        <v>0</v>
      </c>
      <c r="O6" s="37">
        <f t="shared" si="2"/>
        <v>0</v>
      </c>
      <c r="P6" s="37">
        <f t="shared" si="3"/>
        <v>0</v>
      </c>
    </row>
    <row r="7" spans="1:16" x14ac:dyDescent="0.55000000000000004">
      <c r="A7" s="32">
        <v>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 t="s">
        <v>17</v>
      </c>
      <c r="M7" s="40">
        <f t="shared" si="0"/>
        <v>0</v>
      </c>
      <c r="N7" s="40">
        <f t="shared" si="1"/>
        <v>0</v>
      </c>
      <c r="O7" s="41">
        <f t="shared" si="2"/>
        <v>0</v>
      </c>
      <c r="P7" s="41">
        <f t="shared" si="3"/>
        <v>0</v>
      </c>
    </row>
    <row r="8" spans="1:16" x14ac:dyDescent="0.55000000000000004">
      <c r="A8" s="30">
        <v>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 t="s">
        <v>18</v>
      </c>
      <c r="M8" s="36">
        <f t="shared" si="0"/>
        <v>0</v>
      </c>
      <c r="N8" s="36">
        <f t="shared" si="1"/>
        <v>0</v>
      </c>
      <c r="O8" s="37">
        <f t="shared" si="2"/>
        <v>0</v>
      </c>
      <c r="P8" s="37">
        <f t="shared" si="3"/>
        <v>0</v>
      </c>
    </row>
    <row r="9" spans="1:16" x14ac:dyDescent="0.55000000000000004">
      <c r="A9" s="30">
        <v>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 t="s">
        <v>18</v>
      </c>
      <c r="M9" s="36">
        <f t="shared" si="0"/>
        <v>0</v>
      </c>
      <c r="N9" s="36">
        <f t="shared" si="1"/>
        <v>0</v>
      </c>
      <c r="O9" s="37">
        <f t="shared" si="2"/>
        <v>0</v>
      </c>
      <c r="P9" s="37">
        <f t="shared" si="3"/>
        <v>0</v>
      </c>
    </row>
    <row r="10" spans="1:16" x14ac:dyDescent="0.55000000000000004">
      <c r="A10" s="32">
        <v>10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 t="s">
        <v>17</v>
      </c>
      <c r="M10" s="40">
        <f t="shared" si="0"/>
        <v>0</v>
      </c>
      <c r="N10" s="40">
        <f t="shared" si="1"/>
        <v>0</v>
      </c>
      <c r="O10" s="41">
        <f t="shared" si="2"/>
        <v>0</v>
      </c>
      <c r="P10" s="41">
        <f t="shared" si="3"/>
        <v>0</v>
      </c>
    </row>
    <row r="11" spans="1:16" x14ac:dyDescent="0.55000000000000004">
      <c r="A11" s="32">
        <v>12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 t="s">
        <v>17</v>
      </c>
      <c r="M11" s="40">
        <f t="shared" si="0"/>
        <v>0</v>
      </c>
      <c r="N11" s="40">
        <f t="shared" si="1"/>
        <v>0</v>
      </c>
      <c r="O11" s="41">
        <f t="shared" si="2"/>
        <v>0</v>
      </c>
      <c r="P11" s="41">
        <f t="shared" si="3"/>
        <v>0</v>
      </c>
    </row>
    <row r="12" spans="1:16" x14ac:dyDescent="0.55000000000000004">
      <c r="A12" s="32">
        <v>13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 t="s">
        <v>17</v>
      </c>
      <c r="M12" s="40">
        <f t="shared" si="0"/>
        <v>0</v>
      </c>
      <c r="N12" s="40">
        <f t="shared" si="1"/>
        <v>0</v>
      </c>
      <c r="O12" s="41">
        <f t="shared" si="2"/>
        <v>0</v>
      </c>
      <c r="P12" s="41">
        <f t="shared" si="3"/>
        <v>0</v>
      </c>
    </row>
    <row r="13" spans="1:16" x14ac:dyDescent="0.55000000000000004">
      <c r="A13" s="30">
        <v>14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 t="s">
        <v>18</v>
      </c>
      <c r="M13" s="36">
        <f t="shared" si="0"/>
        <v>0</v>
      </c>
      <c r="N13" s="36">
        <f t="shared" si="1"/>
        <v>0</v>
      </c>
      <c r="O13" s="37">
        <f t="shared" si="2"/>
        <v>0</v>
      </c>
      <c r="P13" s="37">
        <f t="shared" si="3"/>
        <v>0</v>
      </c>
    </row>
    <row r="14" spans="1:16" x14ac:dyDescent="0.55000000000000004">
      <c r="A14" s="32">
        <v>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 t="s">
        <v>17</v>
      </c>
      <c r="M14" s="40">
        <f t="shared" si="0"/>
        <v>0</v>
      </c>
      <c r="N14" s="40">
        <f t="shared" si="1"/>
        <v>0</v>
      </c>
      <c r="O14" s="41">
        <f t="shared" si="2"/>
        <v>0</v>
      </c>
      <c r="P14" s="41">
        <f t="shared" si="3"/>
        <v>0</v>
      </c>
    </row>
    <row r="15" spans="1:16" x14ac:dyDescent="0.55000000000000004">
      <c r="A15" s="32">
        <v>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 t="s">
        <v>17</v>
      </c>
      <c r="M15" s="40">
        <f t="shared" si="0"/>
        <v>0</v>
      </c>
      <c r="N15" s="40">
        <f t="shared" si="1"/>
        <v>0</v>
      </c>
      <c r="O15" s="41">
        <f t="shared" si="2"/>
        <v>0</v>
      </c>
      <c r="P15" s="41">
        <f t="shared" si="3"/>
        <v>0</v>
      </c>
    </row>
    <row r="16" spans="1:16" x14ac:dyDescent="0.55000000000000004">
      <c r="M16" s="8"/>
      <c r="N16" s="8"/>
      <c r="O16" s="3"/>
      <c r="P16" s="3"/>
    </row>
    <row r="17" spans="1:16" s="2" customFormat="1" x14ac:dyDescent="0.55000000000000004">
      <c r="A17" s="14">
        <v>15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 t="s">
        <v>43</v>
      </c>
      <c r="M17" s="15">
        <f t="shared" ref="M17:M18" si="4">ABS(B17-B$17)+ABS(C17-C$17)+ABS(D17-D$17)+ABS(E17-E$17)+ABS(F17-$F$17)+ABS(G17-G$17)+ABS(H17-H$17)+ABS(I17-I$17)+ABS(J17-J$17)+ABS(K17-K$17)</f>
        <v>0</v>
      </c>
      <c r="N17" s="15">
        <f t="shared" ref="N17:N18" si="5">ABS(B17-B$18)+ABS(C17-C$18)+ABS(D17-D$18)+ABS(E17-E$18)+ABS(F17-$F$18)+ABS(G17-G$18)+ABS(H17-H$18)+ABS(I17-I$18)+ABS(J17-J$18)+ABS(K17-K$18)</f>
        <v>0</v>
      </c>
      <c r="O17" s="16">
        <f t="shared" ref="O17:O18" si="6">SQRT((B17-B$17)^2+(C17-C$17)^2+(D17-D$17)^2+(E17-E$17)^2+(F17-$F$17)^2+(G17-G$17)^2+(H17-H$17)^2+(I17-I$17)^2+(J17-J$17)^2+(K17-K$17)^2)</f>
        <v>0</v>
      </c>
      <c r="P17" s="16">
        <f>SQRT((B17-B$18)^2+(C17-C$18)^2+(D17-D$18)^2+(E17-E$18)^2+(F17-$F$18)^2+(G17-G$18)^2+(H17-H$18)^2+(I17-I$18)^2+(J17-J$18)^2+(K17-K$18)^2)</f>
        <v>0</v>
      </c>
    </row>
    <row r="18" spans="1:16" s="2" customFormat="1" x14ac:dyDescent="0.55000000000000004">
      <c r="A18" s="14">
        <v>16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 t="s">
        <v>43</v>
      </c>
      <c r="M18" s="15">
        <f t="shared" si="4"/>
        <v>0</v>
      </c>
      <c r="N18" s="15">
        <f t="shared" si="5"/>
        <v>0</v>
      </c>
      <c r="O18" s="16">
        <f t="shared" si="6"/>
        <v>0</v>
      </c>
      <c r="P18" s="16">
        <f>SQRT((B18-B$18)^2+(C18-C$18)^2+(D18-D$18)^2+(E18-E$18)^2+(F18-$F$18)^2+(G18-G$18)^2+(H18-H$18)^2+(I18-I$18)^2+(J18-J$18)^2+(K18-K$18)^2)</f>
        <v>0</v>
      </c>
    </row>
    <row r="19" spans="1:16" s="2" customFormat="1" x14ac:dyDescent="0.55000000000000004">
      <c r="A1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</row>
    <row r="20" spans="1:16" s="2" customFormat="1" x14ac:dyDescent="0.55000000000000004">
      <c r="A2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</row>
    <row r="21" spans="1:16" s="2" customFormat="1" x14ac:dyDescent="0.55000000000000004">
      <c r="F21" s="1"/>
      <c r="G21" s="1"/>
      <c r="H21" s="1"/>
      <c r="I21" s="1"/>
      <c r="J21" s="1"/>
      <c r="K21" s="1"/>
      <c r="M21" s="4"/>
    </row>
    <row r="22" spans="1:16" x14ac:dyDescent="0.55000000000000004">
      <c r="G22" s="8"/>
    </row>
    <row r="23" spans="1:16" s="2" customFormat="1" x14ac:dyDescent="0.55000000000000004">
      <c r="G23" s="8"/>
      <c r="H23" s="1"/>
      <c r="I23" s="1"/>
      <c r="J23" s="1"/>
      <c r="K23" s="1"/>
      <c r="M23" s="4"/>
    </row>
    <row r="24" spans="1:16" s="2" customFormat="1" x14ac:dyDescent="0.55000000000000004">
      <c r="G24" s="8"/>
      <c r="H24" s="1"/>
      <c r="I24" s="1"/>
      <c r="J24" s="1"/>
      <c r="K24" s="1"/>
      <c r="M24" s="4"/>
    </row>
    <row r="25" spans="1:16" s="2" customFormat="1" x14ac:dyDescent="0.55000000000000004">
      <c r="G25" s="8"/>
      <c r="H25" s="1"/>
      <c r="I25" s="1"/>
      <c r="J25" s="1"/>
      <c r="K25" s="1"/>
      <c r="M25" s="4"/>
    </row>
    <row r="26" spans="1:16" s="2" customFormat="1" x14ac:dyDescent="0.55000000000000004">
      <c r="G26" s="8"/>
      <c r="H26" s="1"/>
      <c r="I26" s="1"/>
      <c r="J26" s="1"/>
      <c r="K26" s="1"/>
      <c r="M26" s="4"/>
    </row>
    <row r="27" spans="1:16" x14ac:dyDescent="0.55000000000000004">
      <c r="G27" s="8"/>
    </row>
    <row r="28" spans="1:16" x14ac:dyDescent="0.55000000000000004">
      <c r="G28" s="8"/>
    </row>
    <row r="29" spans="1:16" x14ac:dyDescent="0.55000000000000004">
      <c r="G29" s="8"/>
    </row>
    <row r="30" spans="1:16" x14ac:dyDescent="0.55000000000000004">
      <c r="G30" s="8"/>
    </row>
    <row r="31" spans="1:16" x14ac:dyDescent="0.55000000000000004">
      <c r="G31" s="8"/>
    </row>
    <row r="32" spans="1:16" x14ac:dyDescent="0.55000000000000004">
      <c r="G32" s="8"/>
    </row>
    <row r="33" spans="7:7" x14ac:dyDescent="0.55000000000000004">
      <c r="G33" s="8"/>
    </row>
    <row r="34" spans="7:7" x14ac:dyDescent="0.55000000000000004">
      <c r="G34" s="8"/>
    </row>
    <row r="35" spans="7:7" x14ac:dyDescent="0.55000000000000004">
      <c r="G35" s="8"/>
    </row>
  </sheetData>
  <autoFilter ref="A1:P15" xr:uid="{B8E8E7E8-38FC-4BBD-A533-95B54C2145B0}">
    <sortState xmlns:xlrd2="http://schemas.microsoft.com/office/spreadsheetml/2017/richdata2" ref="A2:P15">
      <sortCondition ref="M1:M15"/>
    </sortState>
  </autoFilter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94545-EA47-43A6-BC4C-8E0C0DE89F80}">
  <dimension ref="A1:K26"/>
  <sheetViews>
    <sheetView zoomScaleNormal="100" workbookViewId="0">
      <selection activeCell="B2" sqref="B2:H18"/>
    </sheetView>
  </sheetViews>
  <sheetFormatPr baseColWidth="10" defaultRowHeight="14.4" x14ac:dyDescent="0.55000000000000004"/>
  <cols>
    <col min="1" max="1" width="11.89453125" customWidth="1"/>
    <col min="2" max="2" width="16" style="1" customWidth="1"/>
    <col min="3" max="3" width="17.3125" style="1" customWidth="1"/>
    <col min="4" max="4" width="16" style="1" customWidth="1"/>
    <col min="5" max="5" width="21.1015625" style="1" customWidth="1"/>
    <col min="6" max="6" width="16.7890625" style="1" customWidth="1"/>
    <col min="7" max="8" width="14.15625" style="1" customWidth="1"/>
    <col min="9" max="9" width="12.41796875" style="1" bestFit="1" customWidth="1"/>
    <col min="10" max="11" width="25.578125" style="2" customWidth="1"/>
  </cols>
  <sheetData>
    <row r="1" spans="1:11" s="6" customFormat="1" ht="28.8" x14ac:dyDescent="0.55000000000000004">
      <c r="A1" s="12" t="s">
        <v>42</v>
      </c>
      <c r="B1" s="13" t="s">
        <v>44</v>
      </c>
      <c r="C1" s="13" t="s">
        <v>45</v>
      </c>
      <c r="D1" s="13" t="s">
        <v>46</v>
      </c>
      <c r="E1" s="13" t="s">
        <v>1</v>
      </c>
      <c r="F1" s="13" t="s">
        <v>2</v>
      </c>
      <c r="G1" s="13" t="s">
        <v>52</v>
      </c>
      <c r="H1" s="13" t="s">
        <v>53</v>
      </c>
      <c r="I1" s="12" t="s">
        <v>4</v>
      </c>
      <c r="J1" s="13" t="s">
        <v>56</v>
      </c>
      <c r="K1" s="13" t="s">
        <v>57</v>
      </c>
    </row>
    <row r="2" spans="1:11" x14ac:dyDescent="0.55000000000000004">
      <c r="A2" s="30">
        <v>1</v>
      </c>
      <c r="B2" s="31"/>
      <c r="C2" s="31"/>
      <c r="D2" s="31"/>
      <c r="E2" s="31"/>
      <c r="F2" s="31"/>
      <c r="G2" s="31"/>
      <c r="H2" s="31"/>
      <c r="I2" s="31" t="s">
        <v>18</v>
      </c>
      <c r="J2" s="37">
        <f t="shared" ref="J2:J15" si="0">SQRT((B2-B$17)^2+(C2-C$17)^2+(D2-D$17)^2+(E2-E$17)^2+(F2-F$17)^2+(G2-G$17)^2+(H2-H$17)^2)</f>
        <v>0</v>
      </c>
      <c r="K2" s="37">
        <f t="shared" ref="K2:K15" si="1">SQRT((B2-B$18)^2+(C2-C$18)^2+(D2-D$18)^2+(E2-E$18)^2+(F2-F$18)^2+(G2-G$18)^2+(H2-H$18)^2)</f>
        <v>0</v>
      </c>
    </row>
    <row r="3" spans="1:11" x14ac:dyDescent="0.55000000000000004">
      <c r="A3" s="30">
        <v>2</v>
      </c>
      <c r="B3" s="31"/>
      <c r="C3" s="31"/>
      <c r="D3" s="31"/>
      <c r="E3" s="31"/>
      <c r="F3" s="31"/>
      <c r="G3" s="31"/>
      <c r="H3" s="31"/>
      <c r="I3" s="31" t="s">
        <v>18</v>
      </c>
      <c r="J3" s="37">
        <f t="shared" si="0"/>
        <v>0</v>
      </c>
      <c r="K3" s="37">
        <f t="shared" si="1"/>
        <v>0</v>
      </c>
    </row>
    <row r="4" spans="1:11" x14ac:dyDescent="0.55000000000000004">
      <c r="A4" s="32">
        <v>3</v>
      </c>
      <c r="B4" s="33"/>
      <c r="C4" s="33"/>
      <c r="D4" s="33"/>
      <c r="E4" s="33"/>
      <c r="F4" s="33"/>
      <c r="G4" s="33"/>
      <c r="H4" s="33"/>
      <c r="I4" s="33" t="s">
        <v>17</v>
      </c>
      <c r="J4" s="41">
        <f t="shared" si="0"/>
        <v>0</v>
      </c>
      <c r="K4" s="41">
        <f t="shared" si="1"/>
        <v>0</v>
      </c>
    </row>
    <row r="5" spans="1:11" x14ac:dyDescent="0.55000000000000004">
      <c r="A5" s="32">
        <v>4</v>
      </c>
      <c r="B5" s="33"/>
      <c r="C5" s="33"/>
      <c r="D5" s="33"/>
      <c r="E5" s="33"/>
      <c r="F5" s="33"/>
      <c r="G5" s="33"/>
      <c r="H5" s="33"/>
      <c r="I5" s="33" t="s">
        <v>17</v>
      </c>
      <c r="J5" s="41">
        <f t="shared" si="0"/>
        <v>0</v>
      </c>
      <c r="K5" s="41">
        <f t="shared" si="1"/>
        <v>0</v>
      </c>
    </row>
    <row r="6" spans="1:11" x14ac:dyDescent="0.55000000000000004">
      <c r="A6" s="32">
        <v>5</v>
      </c>
      <c r="B6" s="33"/>
      <c r="C6" s="33"/>
      <c r="D6" s="33"/>
      <c r="E6" s="33"/>
      <c r="F6" s="33"/>
      <c r="G6" s="33"/>
      <c r="H6" s="33"/>
      <c r="I6" s="33" t="s">
        <v>17</v>
      </c>
      <c r="J6" s="41">
        <f t="shared" si="0"/>
        <v>0</v>
      </c>
      <c r="K6" s="41">
        <f t="shared" si="1"/>
        <v>0</v>
      </c>
    </row>
    <row r="7" spans="1:11" x14ac:dyDescent="0.55000000000000004">
      <c r="A7" s="30">
        <v>6</v>
      </c>
      <c r="B7" s="31"/>
      <c r="C7" s="31"/>
      <c r="D7" s="31"/>
      <c r="E7" s="31"/>
      <c r="F7" s="31"/>
      <c r="G7" s="31"/>
      <c r="H7" s="31"/>
      <c r="I7" s="31" t="s">
        <v>18</v>
      </c>
      <c r="J7" s="37">
        <f t="shared" si="0"/>
        <v>0</v>
      </c>
      <c r="K7" s="37">
        <f t="shared" si="1"/>
        <v>0</v>
      </c>
    </row>
    <row r="8" spans="1:11" x14ac:dyDescent="0.55000000000000004">
      <c r="A8" s="32">
        <v>7</v>
      </c>
      <c r="B8" s="33"/>
      <c r="C8" s="33"/>
      <c r="D8" s="33"/>
      <c r="E8" s="33"/>
      <c r="F8" s="33"/>
      <c r="G8" s="33"/>
      <c r="H8" s="33"/>
      <c r="I8" s="33" t="s">
        <v>17</v>
      </c>
      <c r="J8" s="41">
        <f t="shared" si="0"/>
        <v>0</v>
      </c>
      <c r="K8" s="41">
        <f t="shared" si="1"/>
        <v>0</v>
      </c>
    </row>
    <row r="9" spans="1:11" x14ac:dyDescent="0.55000000000000004">
      <c r="A9" s="30">
        <v>8</v>
      </c>
      <c r="B9" s="31"/>
      <c r="C9" s="31"/>
      <c r="D9" s="31"/>
      <c r="E9" s="31"/>
      <c r="F9" s="31"/>
      <c r="G9" s="31"/>
      <c r="H9" s="31"/>
      <c r="I9" s="31" t="s">
        <v>18</v>
      </c>
      <c r="J9" s="37">
        <f t="shared" si="0"/>
        <v>0</v>
      </c>
      <c r="K9" s="37">
        <f t="shared" si="1"/>
        <v>0</v>
      </c>
    </row>
    <row r="10" spans="1:11" x14ac:dyDescent="0.55000000000000004">
      <c r="A10" s="32">
        <v>9</v>
      </c>
      <c r="B10" s="33"/>
      <c r="C10" s="33"/>
      <c r="D10" s="33"/>
      <c r="E10" s="33"/>
      <c r="F10" s="33"/>
      <c r="G10" s="33"/>
      <c r="H10" s="33"/>
      <c r="I10" s="33" t="s">
        <v>17</v>
      </c>
      <c r="J10" s="41">
        <f t="shared" si="0"/>
        <v>0</v>
      </c>
      <c r="K10" s="41">
        <f t="shared" si="1"/>
        <v>0</v>
      </c>
    </row>
    <row r="11" spans="1:11" x14ac:dyDescent="0.55000000000000004">
      <c r="A11" s="32">
        <v>10</v>
      </c>
      <c r="B11" s="33"/>
      <c r="C11" s="33"/>
      <c r="D11" s="33"/>
      <c r="E11" s="33"/>
      <c r="F11" s="33"/>
      <c r="G11" s="33"/>
      <c r="H11" s="33"/>
      <c r="I11" s="33" t="s">
        <v>17</v>
      </c>
      <c r="J11" s="41">
        <f t="shared" si="0"/>
        <v>0</v>
      </c>
      <c r="K11" s="41">
        <f t="shared" si="1"/>
        <v>0</v>
      </c>
    </row>
    <row r="12" spans="1:11" x14ac:dyDescent="0.55000000000000004">
      <c r="A12" s="32">
        <v>11</v>
      </c>
      <c r="B12" s="33"/>
      <c r="C12" s="33"/>
      <c r="D12" s="33"/>
      <c r="E12" s="33"/>
      <c r="F12" s="33"/>
      <c r="G12" s="33"/>
      <c r="H12" s="33"/>
      <c r="I12" s="33" t="s">
        <v>17</v>
      </c>
      <c r="J12" s="41">
        <f t="shared" si="0"/>
        <v>0</v>
      </c>
      <c r="K12" s="41">
        <f t="shared" si="1"/>
        <v>0</v>
      </c>
    </row>
    <row r="13" spans="1:11" x14ac:dyDescent="0.55000000000000004">
      <c r="A13" s="32">
        <v>12</v>
      </c>
      <c r="B13" s="33"/>
      <c r="C13" s="33"/>
      <c r="D13" s="33"/>
      <c r="E13" s="33"/>
      <c r="F13" s="33"/>
      <c r="G13" s="33"/>
      <c r="H13" s="33"/>
      <c r="I13" s="33" t="s">
        <v>17</v>
      </c>
      <c r="J13" s="41">
        <f t="shared" si="0"/>
        <v>0</v>
      </c>
      <c r="K13" s="41">
        <f t="shared" si="1"/>
        <v>0</v>
      </c>
    </row>
    <row r="14" spans="1:11" x14ac:dyDescent="0.55000000000000004">
      <c r="A14" s="32">
        <v>13</v>
      </c>
      <c r="B14" s="33"/>
      <c r="C14" s="33"/>
      <c r="D14" s="33"/>
      <c r="E14" s="33"/>
      <c r="F14" s="33"/>
      <c r="G14" s="33"/>
      <c r="H14" s="33"/>
      <c r="I14" s="33" t="s">
        <v>17</v>
      </c>
      <c r="J14" s="41">
        <f t="shared" si="0"/>
        <v>0</v>
      </c>
      <c r="K14" s="41">
        <f t="shared" si="1"/>
        <v>0</v>
      </c>
    </row>
    <row r="15" spans="1:11" x14ac:dyDescent="0.55000000000000004">
      <c r="A15" s="30">
        <v>14</v>
      </c>
      <c r="B15" s="31"/>
      <c r="C15" s="31"/>
      <c r="D15" s="31"/>
      <c r="E15" s="31"/>
      <c r="F15" s="31"/>
      <c r="G15" s="31"/>
      <c r="H15" s="31"/>
      <c r="I15" s="31" t="s">
        <v>18</v>
      </c>
      <c r="J15" s="37">
        <f t="shared" si="0"/>
        <v>0</v>
      </c>
      <c r="K15" s="37">
        <f t="shared" si="1"/>
        <v>0</v>
      </c>
    </row>
    <row r="16" spans="1:11" x14ac:dyDescent="0.55000000000000004">
      <c r="J16" s="3"/>
      <c r="K16" s="3"/>
    </row>
    <row r="17" spans="1:11" s="2" customFormat="1" x14ac:dyDescent="0.55000000000000004">
      <c r="A17" s="14">
        <v>15</v>
      </c>
      <c r="B17" s="11"/>
      <c r="C17" s="11"/>
      <c r="D17" s="11"/>
      <c r="E17" s="11"/>
      <c r="F17" s="11"/>
      <c r="G17" s="11"/>
      <c r="H17" s="11"/>
      <c r="I17" s="11" t="s">
        <v>43</v>
      </c>
      <c r="J17" s="16">
        <f t="shared" ref="J17:J18" si="2">SQRT((B17-B$17)^2+(C17-C$17)^2+(D17-D$17)^2+(E17-E$17)^2+(F17-F$17)^2+(G17-G$17)^2+(H17-H$17)^2)</f>
        <v>0</v>
      </c>
      <c r="K17" s="16">
        <f t="shared" ref="K17:K18" si="3">SQRT((B17-B$18)^2+(C17-C$18)^2+(D17-D$18)^2+(E17-E$18)^2+(F17-F$18)^2+(G17-G$18)^2+(H17-H$18)^2)</f>
        <v>0</v>
      </c>
    </row>
    <row r="18" spans="1:11" s="2" customFormat="1" x14ac:dyDescent="0.55000000000000004">
      <c r="A18" s="14">
        <v>16</v>
      </c>
      <c r="B18" s="11"/>
      <c r="C18" s="11"/>
      <c r="D18" s="11"/>
      <c r="E18" s="11"/>
      <c r="F18" s="11"/>
      <c r="G18" s="11"/>
      <c r="H18" s="11"/>
      <c r="I18" s="11" t="s">
        <v>43</v>
      </c>
      <c r="J18" s="16">
        <f t="shared" si="2"/>
        <v>0</v>
      </c>
      <c r="K18" s="16">
        <f t="shared" si="3"/>
        <v>0</v>
      </c>
    </row>
    <row r="19" spans="1:11" s="2" customFormat="1" x14ac:dyDescent="0.55000000000000004">
      <c r="A19"/>
      <c r="B19" s="1"/>
      <c r="C19" s="1"/>
      <c r="D19" s="1"/>
      <c r="E19" s="1"/>
      <c r="F19" s="1"/>
      <c r="G19" s="1"/>
      <c r="H19" s="1"/>
      <c r="I19" s="1"/>
    </row>
    <row r="20" spans="1:11" s="2" customFormat="1" x14ac:dyDescent="0.55000000000000004">
      <c r="A20"/>
      <c r="B20" s="1"/>
      <c r="C20" s="1"/>
      <c r="D20" s="1"/>
      <c r="E20" s="1"/>
      <c r="F20" s="1"/>
      <c r="G20" s="1"/>
      <c r="H20" s="1"/>
      <c r="I20" s="1"/>
    </row>
    <row r="21" spans="1:11" s="2" customFormat="1" x14ac:dyDescent="0.55000000000000004">
      <c r="F21" s="1"/>
      <c r="G21" s="1"/>
      <c r="H21" s="1"/>
    </row>
    <row r="23" spans="1:11" s="2" customFormat="1" x14ac:dyDescent="0.55000000000000004">
      <c r="F23" s="1"/>
      <c r="G23" s="1"/>
      <c r="H23" s="1"/>
    </row>
    <row r="24" spans="1:11" s="2" customFormat="1" x14ac:dyDescent="0.55000000000000004">
      <c r="F24" s="1"/>
      <c r="G24" s="1"/>
      <c r="H24" s="1"/>
    </row>
    <row r="25" spans="1:11" s="2" customFormat="1" x14ac:dyDescent="0.55000000000000004">
      <c r="F25" s="1"/>
      <c r="G25" s="1"/>
      <c r="H25" s="1"/>
    </row>
    <row r="26" spans="1:11" s="2" customFormat="1" x14ac:dyDescent="0.55000000000000004">
      <c r="F26" s="1"/>
      <c r="G26" s="1"/>
      <c r="H26" s="1"/>
    </row>
  </sheetData>
  <autoFilter ref="A1:K15" xr:uid="{B8E8E7E8-38FC-4BBD-A533-95B54C2145B0}">
    <sortState xmlns:xlrd2="http://schemas.microsoft.com/office/spreadsheetml/2017/richdata2" ref="A2:K15">
      <sortCondition ref="A1:A15"/>
    </sortState>
  </autoFilter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C5B6-E49C-4967-8208-6CF4AA5BF203}">
  <dimension ref="A1:S32"/>
  <sheetViews>
    <sheetView topLeftCell="A4" zoomScaleNormal="100" workbookViewId="0">
      <selection activeCell="M1" sqref="M1:M26"/>
    </sheetView>
  </sheetViews>
  <sheetFormatPr baseColWidth="10" defaultRowHeight="14.4" x14ac:dyDescent="0.55000000000000004"/>
  <cols>
    <col min="1" max="1" width="9.62890625" customWidth="1"/>
    <col min="2" max="2" width="13.62890625" style="1" customWidth="1"/>
    <col min="3" max="3" width="16.1015625" style="1" customWidth="1"/>
    <col min="4" max="4" width="13.3671875" style="1" customWidth="1"/>
    <col min="5" max="5" width="11.26171875" style="1" customWidth="1"/>
    <col min="6" max="6" width="9.5234375" style="1" customWidth="1"/>
    <col min="7" max="7" width="8.47265625" customWidth="1"/>
    <col min="8" max="8" width="5.15625" customWidth="1"/>
    <col min="9" max="9" width="31.26171875" style="28" bestFit="1" customWidth="1"/>
    <col min="10" max="10" width="4.26171875" customWidth="1"/>
    <col min="11" max="11" width="4.26171875" style="1" customWidth="1"/>
    <col min="12" max="12" width="1.62890625" style="1" bestFit="1" customWidth="1"/>
    <col min="13" max="13" width="3.89453125" style="1" customWidth="1"/>
    <col min="14" max="14" width="4.26171875" customWidth="1"/>
    <col min="15" max="15" width="7.05078125" style="2" bestFit="1" customWidth="1"/>
  </cols>
  <sheetData>
    <row r="1" spans="1:19" s="6" customFormat="1" x14ac:dyDescent="0.55000000000000004">
      <c r="A1" s="12" t="s">
        <v>42</v>
      </c>
      <c r="B1" s="12" t="s">
        <v>16</v>
      </c>
      <c r="C1" s="12" t="s">
        <v>1</v>
      </c>
      <c r="D1" s="12" t="s">
        <v>2</v>
      </c>
      <c r="E1" s="12" t="s">
        <v>3</v>
      </c>
      <c r="F1" s="12" t="s">
        <v>4</v>
      </c>
      <c r="H1"/>
      <c r="I1" s="79" t="s">
        <v>5</v>
      </c>
      <c r="J1" s="80" t="s">
        <v>58</v>
      </c>
      <c r="K1" s="81"/>
      <c r="L1" s="80" t="s">
        <v>96</v>
      </c>
      <c r="M1" s="81"/>
      <c r="N1" s="80" t="s">
        <v>58</v>
      </c>
      <c r="O1" s="82" t="e">
        <f>K1/M1</f>
        <v>#DIV/0!</v>
      </c>
      <c r="P1"/>
      <c r="Q1"/>
      <c r="R1"/>
      <c r="S1"/>
    </row>
    <row r="2" spans="1:19" x14ac:dyDescent="0.55000000000000004">
      <c r="A2" s="30">
        <v>1</v>
      </c>
      <c r="B2" s="31" t="s">
        <v>7</v>
      </c>
      <c r="C2" s="31" t="s">
        <v>9</v>
      </c>
      <c r="D2" s="31" t="s">
        <v>12</v>
      </c>
      <c r="E2" s="31" t="s">
        <v>15</v>
      </c>
      <c r="F2" s="31" t="s">
        <v>18</v>
      </c>
      <c r="I2" s="79" t="s">
        <v>6</v>
      </c>
      <c r="J2" s="80" t="s">
        <v>58</v>
      </c>
      <c r="K2" s="81"/>
      <c r="L2" s="80" t="s">
        <v>96</v>
      </c>
      <c r="M2" s="81"/>
      <c r="N2" s="80" t="s">
        <v>58</v>
      </c>
      <c r="O2" s="82" t="e">
        <f>K2/M2</f>
        <v>#DIV/0!</v>
      </c>
    </row>
    <row r="3" spans="1:19" x14ac:dyDescent="0.55000000000000004">
      <c r="A3" s="30">
        <v>2</v>
      </c>
      <c r="B3" s="31" t="s">
        <v>7</v>
      </c>
      <c r="C3" s="31" t="s">
        <v>9</v>
      </c>
      <c r="D3" s="31" t="s">
        <v>12</v>
      </c>
      <c r="E3" s="31" t="s">
        <v>14</v>
      </c>
      <c r="F3" s="31" t="s">
        <v>18</v>
      </c>
      <c r="J3" s="1"/>
      <c r="K3"/>
      <c r="L3"/>
      <c r="M3"/>
      <c r="N3" s="1"/>
    </row>
    <row r="4" spans="1:19" x14ac:dyDescent="0.55000000000000004">
      <c r="A4" s="30">
        <v>6</v>
      </c>
      <c r="B4" s="31" t="s">
        <v>8</v>
      </c>
      <c r="C4" s="31" t="s">
        <v>11</v>
      </c>
      <c r="D4" s="31" t="s">
        <v>13</v>
      </c>
      <c r="E4" s="31" t="s">
        <v>14</v>
      </c>
      <c r="F4" s="31" t="s">
        <v>18</v>
      </c>
      <c r="I4" s="79" t="s">
        <v>59</v>
      </c>
      <c r="J4" s="80" t="s">
        <v>58</v>
      </c>
      <c r="K4" s="81"/>
      <c r="L4" s="80" t="s">
        <v>96</v>
      </c>
      <c r="M4" s="81"/>
      <c r="N4" s="80" t="s">
        <v>58</v>
      </c>
      <c r="O4" s="82" t="e">
        <f t="shared" ref="O4:O9" si="0">K4/M4</f>
        <v>#DIV/0!</v>
      </c>
    </row>
    <row r="5" spans="1:19" x14ac:dyDescent="0.55000000000000004">
      <c r="A5" s="30">
        <v>8</v>
      </c>
      <c r="B5" s="31" t="s">
        <v>7</v>
      </c>
      <c r="C5" s="31" t="s">
        <v>10</v>
      </c>
      <c r="D5" s="31" t="s">
        <v>12</v>
      </c>
      <c r="E5" s="31" t="s">
        <v>15</v>
      </c>
      <c r="F5" s="31" t="s">
        <v>18</v>
      </c>
      <c r="I5" s="79" t="s">
        <v>60</v>
      </c>
      <c r="J5" s="80" t="s">
        <v>58</v>
      </c>
      <c r="K5" s="81"/>
      <c r="L5" s="80" t="s">
        <v>96</v>
      </c>
      <c r="M5" s="81"/>
      <c r="N5" s="80" t="s">
        <v>58</v>
      </c>
      <c r="O5" s="82" t="e">
        <f t="shared" si="0"/>
        <v>#DIV/0!</v>
      </c>
    </row>
    <row r="6" spans="1:19" x14ac:dyDescent="0.55000000000000004">
      <c r="A6" s="30">
        <v>14</v>
      </c>
      <c r="B6" s="31" t="s">
        <v>8</v>
      </c>
      <c r="C6" s="31" t="s">
        <v>10</v>
      </c>
      <c r="D6" s="31" t="s">
        <v>12</v>
      </c>
      <c r="E6" s="31" t="s">
        <v>14</v>
      </c>
      <c r="F6" s="31" t="s">
        <v>18</v>
      </c>
      <c r="I6" s="79" t="s">
        <v>61</v>
      </c>
      <c r="J6" s="80" t="s">
        <v>58</v>
      </c>
      <c r="K6" s="81"/>
      <c r="L6" s="80" t="s">
        <v>96</v>
      </c>
      <c r="M6" s="81"/>
      <c r="N6" s="80" t="s">
        <v>58</v>
      </c>
      <c r="O6" s="82" t="e">
        <f t="shared" si="0"/>
        <v>#DIV/0!</v>
      </c>
    </row>
    <row r="7" spans="1:19" x14ac:dyDescent="0.55000000000000004">
      <c r="A7" s="32">
        <v>3</v>
      </c>
      <c r="B7" s="33" t="s">
        <v>0</v>
      </c>
      <c r="C7" s="33" t="s">
        <v>9</v>
      </c>
      <c r="D7" s="33" t="s">
        <v>12</v>
      </c>
      <c r="E7" s="33" t="s">
        <v>15</v>
      </c>
      <c r="F7" s="33" t="s">
        <v>17</v>
      </c>
      <c r="I7" s="79" t="s">
        <v>62</v>
      </c>
      <c r="J7" s="80" t="s">
        <v>58</v>
      </c>
      <c r="K7" s="81"/>
      <c r="L7" s="80" t="s">
        <v>96</v>
      </c>
      <c r="M7" s="81"/>
      <c r="N7" s="80" t="s">
        <v>58</v>
      </c>
      <c r="O7" s="82" t="e">
        <f t="shared" si="0"/>
        <v>#DIV/0!</v>
      </c>
      <c r="Q7" s="1"/>
    </row>
    <row r="8" spans="1:19" x14ac:dyDescent="0.55000000000000004">
      <c r="A8" s="32">
        <v>4</v>
      </c>
      <c r="B8" s="33" t="s">
        <v>8</v>
      </c>
      <c r="C8" s="33" t="s">
        <v>10</v>
      </c>
      <c r="D8" s="33" t="s">
        <v>12</v>
      </c>
      <c r="E8" s="33" t="s">
        <v>15</v>
      </c>
      <c r="F8" s="33" t="s">
        <v>17</v>
      </c>
      <c r="I8" s="79" t="s">
        <v>63</v>
      </c>
      <c r="J8" s="80" t="s">
        <v>58</v>
      </c>
      <c r="K8" s="81"/>
      <c r="L8" s="80" t="s">
        <v>96</v>
      </c>
      <c r="M8" s="81"/>
      <c r="N8" s="80" t="s">
        <v>58</v>
      </c>
      <c r="O8" s="82" t="e">
        <f t="shared" si="0"/>
        <v>#DIV/0!</v>
      </c>
      <c r="Q8" s="1"/>
    </row>
    <row r="9" spans="1:19" x14ac:dyDescent="0.55000000000000004">
      <c r="A9" s="32">
        <v>5</v>
      </c>
      <c r="B9" s="33" t="s">
        <v>8</v>
      </c>
      <c r="C9" s="33" t="s">
        <v>11</v>
      </c>
      <c r="D9" s="33" t="s">
        <v>13</v>
      </c>
      <c r="E9" s="33" t="s">
        <v>15</v>
      </c>
      <c r="F9" s="33" t="s">
        <v>17</v>
      </c>
      <c r="I9" s="79" t="s">
        <v>64</v>
      </c>
      <c r="J9" s="80" t="s">
        <v>58</v>
      </c>
      <c r="K9" s="81"/>
      <c r="L9" s="80" t="s">
        <v>96</v>
      </c>
      <c r="M9" s="81"/>
      <c r="N9" s="80" t="s">
        <v>58</v>
      </c>
      <c r="O9" s="82" t="e">
        <f t="shared" si="0"/>
        <v>#DIV/0!</v>
      </c>
      <c r="Q9" s="1"/>
    </row>
    <row r="10" spans="1:19" x14ac:dyDescent="0.55000000000000004">
      <c r="A10" s="32">
        <v>7</v>
      </c>
      <c r="B10" s="33" t="s">
        <v>0</v>
      </c>
      <c r="C10" s="33" t="s">
        <v>11</v>
      </c>
      <c r="D10" s="33" t="s">
        <v>13</v>
      </c>
      <c r="E10" s="33" t="s">
        <v>14</v>
      </c>
      <c r="F10" s="33" t="s">
        <v>17</v>
      </c>
      <c r="J10" s="29"/>
      <c r="K10"/>
      <c r="L10"/>
      <c r="M10"/>
      <c r="N10" s="29"/>
      <c r="Q10" s="1"/>
    </row>
    <row r="11" spans="1:19" x14ac:dyDescent="0.55000000000000004">
      <c r="A11" s="32">
        <v>9</v>
      </c>
      <c r="B11" s="33" t="s">
        <v>7</v>
      </c>
      <c r="C11" s="33" t="s">
        <v>11</v>
      </c>
      <c r="D11" s="33" t="s">
        <v>13</v>
      </c>
      <c r="E11" s="33" t="s">
        <v>15</v>
      </c>
      <c r="F11" s="33" t="s">
        <v>17</v>
      </c>
      <c r="I11" s="79" t="s">
        <v>65</v>
      </c>
      <c r="J11" s="80" t="s">
        <v>58</v>
      </c>
      <c r="K11" s="81"/>
      <c r="L11" s="80" t="s">
        <v>96</v>
      </c>
      <c r="M11" s="81"/>
      <c r="N11" s="80" t="s">
        <v>58</v>
      </c>
      <c r="O11" s="82" t="e">
        <f t="shared" ref="O11:O16" si="1">K11/M11</f>
        <v>#DIV/0!</v>
      </c>
      <c r="Q11" s="1"/>
    </row>
    <row r="12" spans="1:19" x14ac:dyDescent="0.55000000000000004">
      <c r="A12" s="32">
        <v>10</v>
      </c>
      <c r="B12" s="33" t="s">
        <v>8</v>
      </c>
      <c r="C12" s="33" t="s">
        <v>10</v>
      </c>
      <c r="D12" s="33" t="s">
        <v>13</v>
      </c>
      <c r="E12" s="33" t="s">
        <v>15</v>
      </c>
      <c r="F12" s="33" t="s">
        <v>17</v>
      </c>
      <c r="I12" s="79" t="s">
        <v>66</v>
      </c>
      <c r="J12" s="80" t="s">
        <v>58</v>
      </c>
      <c r="K12" s="81"/>
      <c r="L12" s="80" t="s">
        <v>96</v>
      </c>
      <c r="M12" s="81"/>
      <c r="N12" s="80" t="s">
        <v>58</v>
      </c>
      <c r="O12" s="82" t="e">
        <f t="shared" si="1"/>
        <v>#DIV/0!</v>
      </c>
      <c r="Q12" s="1"/>
    </row>
    <row r="13" spans="1:19" x14ac:dyDescent="0.55000000000000004">
      <c r="A13" s="32">
        <v>11</v>
      </c>
      <c r="B13" s="33" t="s">
        <v>7</v>
      </c>
      <c r="C13" s="33" t="s">
        <v>10</v>
      </c>
      <c r="D13" s="33" t="s">
        <v>13</v>
      </c>
      <c r="E13" s="33" t="s">
        <v>14</v>
      </c>
      <c r="F13" s="33" t="s">
        <v>17</v>
      </c>
      <c r="I13" s="79" t="s">
        <v>95</v>
      </c>
      <c r="J13" s="80" t="s">
        <v>58</v>
      </c>
      <c r="K13" s="81"/>
      <c r="L13" s="80" t="s">
        <v>96</v>
      </c>
      <c r="M13" s="81"/>
      <c r="N13" s="80" t="s">
        <v>58</v>
      </c>
      <c r="O13" s="82" t="e">
        <f t="shared" si="1"/>
        <v>#DIV/0!</v>
      </c>
      <c r="Q13" s="1"/>
    </row>
    <row r="14" spans="1:19" x14ac:dyDescent="0.55000000000000004">
      <c r="A14" s="32">
        <v>12</v>
      </c>
      <c r="B14" s="33" t="s">
        <v>0</v>
      </c>
      <c r="C14" s="33" t="s">
        <v>10</v>
      </c>
      <c r="D14" s="33" t="s">
        <v>12</v>
      </c>
      <c r="E14" s="33" t="s">
        <v>14</v>
      </c>
      <c r="F14" s="33" t="s">
        <v>17</v>
      </c>
      <c r="I14" s="79" t="s">
        <v>67</v>
      </c>
      <c r="J14" s="80" t="s">
        <v>58</v>
      </c>
      <c r="K14" s="81"/>
      <c r="L14" s="80" t="s">
        <v>96</v>
      </c>
      <c r="M14" s="81"/>
      <c r="N14" s="80" t="s">
        <v>58</v>
      </c>
      <c r="O14" s="82" t="e">
        <f t="shared" si="1"/>
        <v>#DIV/0!</v>
      </c>
      <c r="Q14" s="1"/>
    </row>
    <row r="15" spans="1:19" x14ac:dyDescent="0.55000000000000004">
      <c r="A15" s="32">
        <v>13</v>
      </c>
      <c r="B15" s="33" t="s">
        <v>0</v>
      </c>
      <c r="C15" s="33" t="s">
        <v>9</v>
      </c>
      <c r="D15" s="33" t="s">
        <v>13</v>
      </c>
      <c r="E15" s="33" t="s">
        <v>15</v>
      </c>
      <c r="F15" s="33" t="s">
        <v>17</v>
      </c>
      <c r="I15" s="79" t="s">
        <v>68</v>
      </c>
      <c r="J15" s="80" t="s">
        <v>58</v>
      </c>
      <c r="K15" s="81"/>
      <c r="L15" s="80" t="s">
        <v>96</v>
      </c>
      <c r="M15" s="81"/>
      <c r="N15" s="80" t="s">
        <v>58</v>
      </c>
      <c r="O15" s="82" t="e">
        <f t="shared" si="1"/>
        <v>#DIV/0!</v>
      </c>
      <c r="Q15" s="1"/>
    </row>
    <row r="16" spans="1:19" x14ac:dyDescent="0.55000000000000004">
      <c r="I16" s="79" t="s">
        <v>69</v>
      </c>
      <c r="J16" s="80" t="s">
        <v>58</v>
      </c>
      <c r="K16" s="81"/>
      <c r="L16" s="80" t="s">
        <v>96</v>
      </c>
      <c r="M16" s="81"/>
      <c r="N16" s="80" t="s">
        <v>58</v>
      </c>
      <c r="O16" s="82" t="e">
        <f t="shared" si="1"/>
        <v>#DIV/0!</v>
      </c>
      <c r="Q16" s="1"/>
    </row>
    <row r="17" spans="1:17" s="2" customFormat="1" x14ac:dyDescent="0.55000000000000004">
      <c r="A17" s="14">
        <v>15</v>
      </c>
      <c r="B17" s="11" t="s">
        <v>7</v>
      </c>
      <c r="C17" s="11" t="s">
        <v>11</v>
      </c>
      <c r="D17" s="11" t="s">
        <v>13</v>
      </c>
      <c r="E17" s="11" t="s">
        <v>14</v>
      </c>
      <c r="F17" s="11" t="s">
        <v>43</v>
      </c>
      <c r="G17" s="49"/>
      <c r="I17" s="28"/>
      <c r="J17" s="29"/>
      <c r="K17" s="1"/>
      <c r="L17" s="1"/>
      <c r="M17" s="1"/>
      <c r="N17" s="29"/>
      <c r="Q17" s="1"/>
    </row>
    <row r="18" spans="1:17" s="2" customFormat="1" x14ac:dyDescent="0.55000000000000004">
      <c r="A18" s="50" t="e">
        <f>O1</f>
        <v>#DIV/0!</v>
      </c>
      <c r="B18" s="50" t="e">
        <f>O6</f>
        <v>#DIV/0!</v>
      </c>
      <c r="C18" s="50" t="e">
        <f>O11</f>
        <v>#DIV/0!</v>
      </c>
      <c r="D18" s="50" t="e">
        <f>O19</f>
        <v>#DIV/0!</v>
      </c>
      <c r="E18" s="50" t="e">
        <f>O24</f>
        <v>#DIV/0!</v>
      </c>
      <c r="F18" s="16" t="s">
        <v>18</v>
      </c>
      <c r="G18" s="51" t="e">
        <f>PRODUCT(B18:F18)</f>
        <v>#DIV/0!</v>
      </c>
      <c r="I18" s="79" t="s">
        <v>70</v>
      </c>
      <c r="J18" s="80" t="s">
        <v>58</v>
      </c>
      <c r="K18" s="81"/>
      <c r="L18" s="80" t="s">
        <v>96</v>
      </c>
      <c r="M18" s="81"/>
      <c r="N18" s="80" t="s">
        <v>58</v>
      </c>
      <c r="O18" s="82" t="e">
        <f t="shared" ref="O18:O21" si="2">K18/M18</f>
        <v>#DIV/0!</v>
      </c>
      <c r="Q18" s="1"/>
    </row>
    <row r="19" spans="1:17" s="2" customFormat="1" x14ac:dyDescent="0.55000000000000004">
      <c r="A19" s="50" t="e">
        <f>O2</f>
        <v>#DIV/0!</v>
      </c>
      <c r="B19" s="50" t="e">
        <f>O9</f>
        <v>#DIV/0!</v>
      </c>
      <c r="C19" s="50" t="e">
        <f>O14</f>
        <v>#DIV/0!</v>
      </c>
      <c r="D19" s="50" t="e">
        <f>O21</f>
        <v>#DIV/0!</v>
      </c>
      <c r="E19" s="50" t="e">
        <f>O26</f>
        <v>#DIV/0!</v>
      </c>
      <c r="F19" s="16" t="s">
        <v>17</v>
      </c>
      <c r="G19" s="51" t="e">
        <f>PRODUCT(B19:F19)</f>
        <v>#DIV/0!</v>
      </c>
      <c r="I19" s="79" t="s">
        <v>71</v>
      </c>
      <c r="J19" s="80" t="s">
        <v>58</v>
      </c>
      <c r="K19" s="81"/>
      <c r="L19" s="80" t="s">
        <v>96</v>
      </c>
      <c r="M19" s="81"/>
      <c r="N19" s="80" t="s">
        <v>58</v>
      </c>
      <c r="O19" s="82" t="e">
        <f t="shared" si="2"/>
        <v>#DIV/0!</v>
      </c>
      <c r="Q19" s="1"/>
    </row>
    <row r="20" spans="1:17" s="2" customFormat="1" x14ac:dyDescent="0.55000000000000004">
      <c r="A20"/>
      <c r="B20" s="1"/>
      <c r="C20" s="1"/>
      <c r="D20" s="1"/>
      <c r="E20" s="1"/>
      <c r="F20" s="1"/>
      <c r="G20" s="48"/>
      <c r="I20" s="79" t="s">
        <v>72</v>
      </c>
      <c r="J20" s="80" t="s">
        <v>58</v>
      </c>
      <c r="K20" s="81"/>
      <c r="L20" s="80" t="s">
        <v>96</v>
      </c>
      <c r="M20" s="81"/>
      <c r="N20" s="80" t="s">
        <v>58</v>
      </c>
      <c r="O20" s="82" t="e">
        <f t="shared" si="2"/>
        <v>#DIV/0!</v>
      </c>
      <c r="Q20" s="1"/>
    </row>
    <row r="21" spans="1:17" s="2" customFormat="1" x14ac:dyDescent="0.55000000000000004">
      <c r="A21" s="14">
        <v>16</v>
      </c>
      <c r="B21" s="11" t="s">
        <v>0</v>
      </c>
      <c r="C21" s="11" t="s">
        <v>10</v>
      </c>
      <c r="D21" s="11" t="s">
        <v>13</v>
      </c>
      <c r="E21" s="11" t="s">
        <v>15</v>
      </c>
      <c r="F21" s="11" t="s">
        <v>43</v>
      </c>
      <c r="G21" s="52"/>
      <c r="I21" s="79" t="s">
        <v>73</v>
      </c>
      <c r="J21" s="80" t="s">
        <v>58</v>
      </c>
      <c r="K21" s="81"/>
      <c r="L21" s="80" t="s">
        <v>96</v>
      </c>
      <c r="M21" s="81"/>
      <c r="N21" s="80" t="s">
        <v>58</v>
      </c>
      <c r="O21" s="82" t="e">
        <f t="shared" si="2"/>
        <v>#DIV/0!</v>
      </c>
      <c r="Q21" s="1"/>
    </row>
    <row r="22" spans="1:17" x14ac:dyDescent="0.55000000000000004">
      <c r="A22" s="50" t="e">
        <f>O5</f>
        <v>#DIV/0!</v>
      </c>
      <c r="B22" s="50" t="e">
        <f>O4</f>
        <v>#DIV/0!</v>
      </c>
      <c r="C22" s="50" t="e">
        <f>O13</f>
        <v>#DIV/0!</v>
      </c>
      <c r="D22" s="50" t="e">
        <f>O19</f>
        <v>#DIV/0!</v>
      </c>
      <c r="E22" s="50" t="e">
        <f>O23</f>
        <v>#DIV/0!</v>
      </c>
      <c r="F22" s="16" t="s">
        <v>18</v>
      </c>
      <c r="G22" s="51" t="e">
        <f>PRODUCT(B22:F22)</f>
        <v>#DIV/0!</v>
      </c>
      <c r="J22" s="29"/>
      <c r="K22"/>
      <c r="L22"/>
      <c r="M22"/>
      <c r="N22" s="29"/>
      <c r="Q22" s="1"/>
    </row>
    <row r="23" spans="1:17" s="2" customFormat="1" x14ac:dyDescent="0.55000000000000004">
      <c r="A23" s="50" t="e">
        <f>O6</f>
        <v>#DIV/0!</v>
      </c>
      <c r="B23" s="50" t="e">
        <f>O7</f>
        <v>#DIV/0!</v>
      </c>
      <c r="C23" s="50" t="e">
        <f>O16</f>
        <v>#DIV/0!</v>
      </c>
      <c r="D23" s="50" t="e">
        <f>O21</f>
        <v>#DIV/0!</v>
      </c>
      <c r="E23" s="50" t="e">
        <f>O25</f>
        <v>#DIV/0!</v>
      </c>
      <c r="F23" s="16" t="s">
        <v>17</v>
      </c>
      <c r="G23" s="51" t="e">
        <f>PRODUCT(B23:F23)</f>
        <v>#DIV/0!</v>
      </c>
      <c r="I23" s="79" t="s">
        <v>74</v>
      </c>
      <c r="J23" s="80" t="s">
        <v>58</v>
      </c>
      <c r="K23" s="81"/>
      <c r="L23" s="80" t="s">
        <v>96</v>
      </c>
      <c r="M23" s="81"/>
      <c r="N23" s="80" t="s">
        <v>58</v>
      </c>
      <c r="O23" s="82" t="e">
        <f t="shared" ref="O23:O26" si="3">K23/M23</f>
        <v>#DIV/0!</v>
      </c>
      <c r="Q23" s="1"/>
    </row>
    <row r="24" spans="1:17" s="2" customFormat="1" x14ac:dyDescent="0.55000000000000004">
      <c r="I24" s="79" t="s">
        <v>75</v>
      </c>
      <c r="J24" s="80" t="s">
        <v>58</v>
      </c>
      <c r="K24" s="81"/>
      <c r="L24" s="80" t="s">
        <v>96</v>
      </c>
      <c r="M24" s="81"/>
      <c r="N24" s="80" t="s">
        <v>58</v>
      </c>
      <c r="O24" s="82" t="e">
        <f t="shared" si="3"/>
        <v>#DIV/0!</v>
      </c>
      <c r="Q24" s="1"/>
    </row>
    <row r="25" spans="1:17" s="2" customFormat="1" x14ac:dyDescent="0.55000000000000004">
      <c r="I25" s="79" t="s">
        <v>76</v>
      </c>
      <c r="J25" s="80" t="s">
        <v>58</v>
      </c>
      <c r="K25" s="81"/>
      <c r="L25" s="80" t="s">
        <v>96</v>
      </c>
      <c r="M25" s="81"/>
      <c r="N25" s="80" t="s">
        <v>58</v>
      </c>
      <c r="O25" s="82" t="e">
        <f t="shared" si="3"/>
        <v>#DIV/0!</v>
      </c>
      <c r="Q25" s="1"/>
    </row>
    <row r="26" spans="1:17" s="2" customFormat="1" x14ac:dyDescent="0.55000000000000004">
      <c r="I26" s="79" t="s">
        <v>77</v>
      </c>
      <c r="J26" s="80" t="s">
        <v>58</v>
      </c>
      <c r="K26" s="81"/>
      <c r="L26" s="80" t="s">
        <v>96</v>
      </c>
      <c r="M26" s="81"/>
      <c r="N26" s="80" t="s">
        <v>58</v>
      </c>
      <c r="O26" s="82" t="e">
        <f t="shared" si="3"/>
        <v>#DIV/0!</v>
      </c>
      <c r="Q26" s="1"/>
    </row>
    <row r="27" spans="1:17" x14ac:dyDescent="0.55000000000000004">
      <c r="J27" s="1"/>
      <c r="N27" s="1"/>
      <c r="Q27" s="1"/>
    </row>
    <row r="28" spans="1:17" x14ac:dyDescent="0.55000000000000004">
      <c r="Q28" s="1"/>
    </row>
    <row r="29" spans="1:17" x14ac:dyDescent="0.55000000000000004">
      <c r="Q29" s="1"/>
    </row>
    <row r="30" spans="1:17" x14ac:dyDescent="0.55000000000000004">
      <c r="Q30" s="1"/>
    </row>
    <row r="31" spans="1:17" x14ac:dyDescent="0.55000000000000004">
      <c r="Q31" s="1"/>
    </row>
    <row r="32" spans="1:17" x14ac:dyDescent="0.55000000000000004">
      <c r="Q32" s="1"/>
    </row>
  </sheetData>
  <autoFilter ref="A1:F15" xr:uid="{B8E8E7E8-38FC-4BBD-A533-95B54C2145B0}">
    <sortState xmlns:xlrd2="http://schemas.microsoft.com/office/spreadsheetml/2017/richdata2" ref="A2:F15">
      <sortCondition ref="F1:F15"/>
    </sortState>
  </autoFilter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4E839-276E-4793-B8C5-E3FC7386E506}">
  <dimension ref="A1:V75"/>
  <sheetViews>
    <sheetView zoomScale="85" zoomScaleNormal="85" workbookViewId="0">
      <selection activeCell="I3" sqref="I3:J17"/>
    </sheetView>
  </sheetViews>
  <sheetFormatPr baseColWidth="10" defaultRowHeight="14.4" x14ac:dyDescent="0.55000000000000004"/>
  <cols>
    <col min="1" max="1" width="9.41796875" bestFit="1" customWidth="1"/>
    <col min="2" max="2" width="12.3125" style="1" bestFit="1" customWidth="1"/>
    <col min="3" max="3" width="16.1015625" style="1" customWidth="1"/>
    <col min="4" max="4" width="13.3671875" style="1" customWidth="1"/>
    <col min="5" max="5" width="11.26171875" style="1" customWidth="1"/>
    <col min="6" max="6" width="9.5234375" style="1" customWidth="1"/>
    <col min="8" max="8" width="24.41796875" bestFit="1" customWidth="1"/>
    <col min="9" max="9" width="4.26171875" bestFit="1" customWidth="1"/>
    <col min="10" max="10" width="4.7890625" bestFit="1" customWidth="1"/>
    <col min="11" max="11" width="9.9453125" bestFit="1" customWidth="1"/>
    <col min="12" max="13" width="11.26171875" bestFit="1" customWidth="1"/>
    <col min="14" max="14" width="9.68359375" bestFit="1" customWidth="1"/>
    <col min="15" max="15" width="8.89453125" bestFit="1" customWidth="1"/>
    <col min="16" max="16" width="9.15625" bestFit="1" customWidth="1"/>
    <col min="17" max="17" width="7.3125" bestFit="1" customWidth="1"/>
    <col min="18" max="18" width="6.15625" bestFit="1" customWidth="1"/>
  </cols>
  <sheetData>
    <row r="1" spans="1:18" s="43" customFormat="1" ht="28.8" x14ac:dyDescent="0.55000000000000004">
      <c r="A1" s="42" t="s">
        <v>42</v>
      </c>
      <c r="B1" s="42" t="s">
        <v>16</v>
      </c>
      <c r="C1" s="42" t="s">
        <v>1</v>
      </c>
      <c r="D1" s="42" t="s">
        <v>2</v>
      </c>
      <c r="E1" s="42" t="s">
        <v>3</v>
      </c>
      <c r="F1" s="42" t="s">
        <v>4</v>
      </c>
      <c r="H1" s="44"/>
      <c r="I1" s="107" t="s">
        <v>29</v>
      </c>
      <c r="J1" s="108" t="s">
        <v>30</v>
      </c>
      <c r="K1" s="108" t="s">
        <v>31</v>
      </c>
      <c r="L1" s="109" t="s">
        <v>39</v>
      </c>
      <c r="M1" s="109" t="s">
        <v>38</v>
      </c>
      <c r="N1" s="110" t="s">
        <v>22</v>
      </c>
      <c r="O1" s="109" t="s">
        <v>36</v>
      </c>
      <c r="P1" s="109" t="s">
        <v>37</v>
      </c>
      <c r="Q1" s="109" t="s">
        <v>40</v>
      </c>
      <c r="R1" s="111" t="s">
        <v>41</v>
      </c>
    </row>
    <row r="2" spans="1:18" x14ac:dyDescent="0.55000000000000004">
      <c r="A2" s="30">
        <v>1</v>
      </c>
      <c r="B2" s="31" t="s">
        <v>7</v>
      </c>
      <c r="C2" s="31" t="s">
        <v>9</v>
      </c>
      <c r="D2" s="31" t="s">
        <v>12</v>
      </c>
      <c r="E2" s="31" t="s">
        <v>15</v>
      </c>
      <c r="F2" s="31" t="s">
        <v>18</v>
      </c>
    </row>
    <row r="3" spans="1:18" x14ac:dyDescent="0.55000000000000004">
      <c r="A3" s="30">
        <v>2</v>
      </c>
      <c r="B3" s="31" t="s">
        <v>7</v>
      </c>
      <c r="C3" s="31" t="s">
        <v>9</v>
      </c>
      <c r="D3" s="31" t="s">
        <v>12</v>
      </c>
      <c r="E3" s="31" t="s">
        <v>14</v>
      </c>
      <c r="F3" s="31" t="s">
        <v>18</v>
      </c>
      <c r="H3" s="59" t="s">
        <v>19</v>
      </c>
      <c r="I3" s="81"/>
      <c r="J3" s="81"/>
      <c r="K3" s="83">
        <f>I3+J3</f>
        <v>0</v>
      </c>
      <c r="L3" s="84" t="e">
        <f>I3/$K3</f>
        <v>#DIV/0!</v>
      </c>
      <c r="M3" s="84" t="e">
        <f>J3/$K3</f>
        <v>#DIV/0!</v>
      </c>
      <c r="N3" s="85" t="e">
        <f>-M3*LOG(M3,2)-L3*LOG(L3,2)</f>
        <v>#DIV/0!</v>
      </c>
      <c r="O3" s="85" t="e">
        <f>N3</f>
        <v>#DIV/0!</v>
      </c>
      <c r="P3" s="86" t="e">
        <f>O3*K3/$K$3</f>
        <v>#DIV/0!</v>
      </c>
      <c r="Q3" s="86" t="e">
        <f>SUM(P3)</f>
        <v>#DIV/0!</v>
      </c>
      <c r="R3" s="87" t="e">
        <f>$Q$3-Q3</f>
        <v>#DIV/0!</v>
      </c>
    </row>
    <row r="4" spans="1:18" x14ac:dyDescent="0.55000000000000004">
      <c r="A4" s="32">
        <v>3</v>
      </c>
      <c r="B4" s="33" t="s">
        <v>0</v>
      </c>
      <c r="C4" s="33" t="s">
        <v>9</v>
      </c>
      <c r="D4" s="33" t="s">
        <v>12</v>
      </c>
      <c r="E4" s="33" t="s">
        <v>15</v>
      </c>
      <c r="F4" s="33" t="s">
        <v>17</v>
      </c>
      <c r="H4" s="2"/>
      <c r="I4" s="1"/>
      <c r="J4" s="1"/>
      <c r="K4" s="2"/>
      <c r="L4" s="2"/>
      <c r="M4" s="2"/>
      <c r="N4" s="9"/>
      <c r="O4" s="9"/>
      <c r="P4" s="10"/>
      <c r="Q4" s="10"/>
      <c r="R4" s="2"/>
    </row>
    <row r="5" spans="1:18" x14ac:dyDescent="0.55000000000000004">
      <c r="A5" s="32">
        <v>4</v>
      </c>
      <c r="B5" s="33" t="s">
        <v>8</v>
      </c>
      <c r="C5" s="33" t="s">
        <v>10</v>
      </c>
      <c r="D5" s="33" t="s">
        <v>12</v>
      </c>
      <c r="E5" s="33" t="s">
        <v>15</v>
      </c>
      <c r="F5" s="33" t="s">
        <v>17</v>
      </c>
      <c r="H5" s="88" t="s">
        <v>23</v>
      </c>
      <c r="I5" s="89"/>
      <c r="J5" s="89"/>
      <c r="K5" s="90">
        <f t="shared" ref="K5:K7" si="0">I5+J5</f>
        <v>0</v>
      </c>
      <c r="L5" s="91" t="e">
        <f t="shared" ref="L5:M7" si="1">I5/$K5</f>
        <v>#DIV/0!</v>
      </c>
      <c r="M5" s="91" t="e">
        <f t="shared" si="1"/>
        <v>#DIV/0!</v>
      </c>
      <c r="N5" s="92" t="e">
        <f>-M5*LOG(M5,2)-L5*LOG(L5,2)</f>
        <v>#DIV/0!</v>
      </c>
      <c r="O5" s="92">
        <v>0</v>
      </c>
      <c r="P5" s="93" t="e">
        <f>O5*K5/$K$3</f>
        <v>#DIV/0!</v>
      </c>
      <c r="Q5" s="93"/>
      <c r="R5" s="94"/>
    </row>
    <row r="6" spans="1:18" x14ac:dyDescent="0.55000000000000004">
      <c r="A6" s="32">
        <v>5</v>
      </c>
      <c r="B6" s="33" t="s">
        <v>8</v>
      </c>
      <c r="C6" s="33" t="s">
        <v>11</v>
      </c>
      <c r="D6" s="33" t="s">
        <v>13</v>
      </c>
      <c r="E6" s="33" t="s">
        <v>15</v>
      </c>
      <c r="F6" s="33" t="s">
        <v>17</v>
      </c>
      <c r="H6" s="95" t="s">
        <v>24</v>
      </c>
      <c r="I6" s="96"/>
      <c r="J6" s="96"/>
      <c r="K6" s="7">
        <f t="shared" si="0"/>
        <v>0</v>
      </c>
      <c r="L6" s="2" t="e">
        <f t="shared" si="1"/>
        <v>#DIV/0!</v>
      </c>
      <c r="M6" s="2" t="e">
        <f t="shared" si="1"/>
        <v>#DIV/0!</v>
      </c>
      <c r="N6" s="9" t="e">
        <f>-M6*LOG(M6,2)-L6*LOG(L6,2)</f>
        <v>#DIV/0!</v>
      </c>
      <c r="O6" s="9" t="e">
        <f t="shared" ref="O6:O7" si="2">N6</f>
        <v>#DIV/0!</v>
      </c>
      <c r="P6" s="10" t="e">
        <f>O6*K6/$K$3</f>
        <v>#DIV/0!</v>
      </c>
      <c r="Q6" s="10"/>
      <c r="R6" s="97"/>
    </row>
    <row r="7" spans="1:18" x14ac:dyDescent="0.55000000000000004">
      <c r="A7" s="30">
        <v>6</v>
      </c>
      <c r="B7" s="31" t="s">
        <v>8</v>
      </c>
      <c r="C7" s="31" t="s">
        <v>11</v>
      </c>
      <c r="D7" s="31" t="s">
        <v>13</v>
      </c>
      <c r="E7" s="31" t="s">
        <v>14</v>
      </c>
      <c r="F7" s="31" t="s">
        <v>18</v>
      </c>
      <c r="H7" s="98" t="s">
        <v>25</v>
      </c>
      <c r="I7" s="99"/>
      <c r="J7" s="99"/>
      <c r="K7" s="100">
        <f t="shared" si="0"/>
        <v>0</v>
      </c>
      <c r="L7" s="101" t="e">
        <f t="shared" si="1"/>
        <v>#DIV/0!</v>
      </c>
      <c r="M7" s="101" t="e">
        <f t="shared" si="1"/>
        <v>#DIV/0!</v>
      </c>
      <c r="N7" s="102" t="e">
        <f>-M7*LOG(M7,2)-L7*LOG(L7,2)</f>
        <v>#DIV/0!</v>
      </c>
      <c r="O7" s="102" t="e">
        <f t="shared" si="2"/>
        <v>#DIV/0!</v>
      </c>
      <c r="P7" s="103" t="e">
        <f>O7*K7/$K$3</f>
        <v>#DIV/0!</v>
      </c>
      <c r="Q7" s="103" t="e">
        <f>SUM(P5:P7)</f>
        <v>#DIV/0!</v>
      </c>
      <c r="R7" s="104" t="e">
        <f>$Q$3-Q7</f>
        <v>#DIV/0!</v>
      </c>
    </row>
    <row r="8" spans="1:18" x14ac:dyDescent="0.55000000000000004">
      <c r="A8" s="32">
        <v>7</v>
      </c>
      <c r="B8" s="33" t="s">
        <v>0</v>
      </c>
      <c r="C8" s="33" t="s">
        <v>11</v>
      </c>
      <c r="D8" s="33" t="s">
        <v>13</v>
      </c>
      <c r="E8" s="33" t="s">
        <v>14</v>
      </c>
      <c r="F8" s="33" t="s">
        <v>17</v>
      </c>
      <c r="I8" s="1"/>
      <c r="J8" s="1"/>
      <c r="K8" s="1"/>
      <c r="L8" s="1"/>
      <c r="M8" s="1"/>
      <c r="N8" s="9"/>
      <c r="O8" s="9"/>
      <c r="P8" s="9"/>
      <c r="Q8" s="9"/>
      <c r="R8" s="1"/>
    </row>
    <row r="9" spans="1:18" x14ac:dyDescent="0.55000000000000004">
      <c r="A9" s="30">
        <v>8</v>
      </c>
      <c r="B9" s="31" t="s">
        <v>7</v>
      </c>
      <c r="C9" s="31" t="s">
        <v>10</v>
      </c>
      <c r="D9" s="31" t="s">
        <v>12</v>
      </c>
      <c r="E9" s="31" t="s">
        <v>15</v>
      </c>
      <c r="F9" s="31" t="s">
        <v>18</v>
      </c>
      <c r="H9" s="88" t="s">
        <v>26</v>
      </c>
      <c r="I9" s="89"/>
      <c r="J9" s="89"/>
      <c r="K9" s="90">
        <f>I9+J9</f>
        <v>0</v>
      </c>
      <c r="L9" s="91" t="e">
        <f t="shared" ref="L9:M11" si="3">I9/$K9</f>
        <v>#DIV/0!</v>
      </c>
      <c r="M9" s="91" t="e">
        <f t="shared" si="3"/>
        <v>#DIV/0!</v>
      </c>
      <c r="N9" s="92" t="e">
        <f>-M9*LOG(M9,2)-L9*LOG(L9,2)</f>
        <v>#DIV/0!</v>
      </c>
      <c r="O9" s="92" t="e">
        <f>N9</f>
        <v>#DIV/0!</v>
      </c>
      <c r="P9" s="93" t="e">
        <f>O9*K9/$K$3</f>
        <v>#DIV/0!</v>
      </c>
      <c r="Q9" s="93"/>
      <c r="R9" s="105"/>
    </row>
    <row r="10" spans="1:18" x14ac:dyDescent="0.55000000000000004">
      <c r="A10" s="32">
        <v>9</v>
      </c>
      <c r="B10" s="33" t="s">
        <v>7</v>
      </c>
      <c r="C10" s="33" t="s">
        <v>11</v>
      </c>
      <c r="D10" s="33" t="s">
        <v>13</v>
      </c>
      <c r="E10" s="33" t="s">
        <v>15</v>
      </c>
      <c r="F10" s="33" t="s">
        <v>17</v>
      </c>
      <c r="H10" s="95" t="s">
        <v>27</v>
      </c>
      <c r="I10" s="96"/>
      <c r="J10" s="96"/>
      <c r="K10" s="7">
        <f>I10+J10</f>
        <v>0</v>
      </c>
      <c r="L10" s="2" t="e">
        <f t="shared" si="3"/>
        <v>#DIV/0!</v>
      </c>
      <c r="M10" s="2" t="e">
        <f t="shared" si="3"/>
        <v>#DIV/0!</v>
      </c>
      <c r="N10" s="9" t="e">
        <f>-M10*LOG(M10,2)-L10*LOG(L10,2)</f>
        <v>#DIV/0!</v>
      </c>
      <c r="O10" s="9" t="e">
        <f>N10</f>
        <v>#DIV/0!</v>
      </c>
      <c r="P10" s="10" t="e">
        <f>O10*K10/$K$3</f>
        <v>#DIV/0!</v>
      </c>
      <c r="Q10" s="10"/>
      <c r="R10" s="106"/>
    </row>
    <row r="11" spans="1:18" x14ac:dyDescent="0.55000000000000004">
      <c r="A11" s="32">
        <v>10</v>
      </c>
      <c r="B11" s="33" t="s">
        <v>8</v>
      </c>
      <c r="C11" s="33" t="s">
        <v>10</v>
      </c>
      <c r="D11" s="33" t="s">
        <v>13</v>
      </c>
      <c r="E11" s="33" t="s">
        <v>15</v>
      </c>
      <c r="F11" s="33" t="s">
        <v>17</v>
      </c>
      <c r="H11" s="98" t="s">
        <v>28</v>
      </c>
      <c r="I11" s="99"/>
      <c r="J11" s="99"/>
      <c r="K11" s="100">
        <f>I11+J11</f>
        <v>0</v>
      </c>
      <c r="L11" s="101" t="e">
        <f t="shared" si="3"/>
        <v>#DIV/0!</v>
      </c>
      <c r="M11" s="101" t="e">
        <f t="shared" si="3"/>
        <v>#DIV/0!</v>
      </c>
      <c r="N11" s="102" t="e">
        <f>-M11*LOG(M11,2)-L11*LOG(L11,2)</f>
        <v>#DIV/0!</v>
      </c>
      <c r="O11" s="102" t="e">
        <f>N11</f>
        <v>#DIV/0!</v>
      </c>
      <c r="P11" s="103" t="e">
        <f>O11*K11/$K$3</f>
        <v>#DIV/0!</v>
      </c>
      <c r="Q11" s="103" t="e">
        <f>SUM(P9:P11)</f>
        <v>#DIV/0!</v>
      </c>
      <c r="R11" s="104" t="e">
        <f>$Q$3-Q11</f>
        <v>#DIV/0!</v>
      </c>
    </row>
    <row r="12" spans="1:18" x14ac:dyDescent="0.55000000000000004">
      <c r="A12" s="32">
        <v>11</v>
      </c>
      <c r="B12" s="33" t="s">
        <v>7</v>
      </c>
      <c r="C12" s="33" t="s">
        <v>10</v>
      </c>
      <c r="D12" s="33" t="s">
        <v>13</v>
      </c>
      <c r="E12" s="33" t="s">
        <v>14</v>
      </c>
      <c r="F12" s="33" t="s">
        <v>17</v>
      </c>
      <c r="I12" s="1"/>
      <c r="J12" s="1"/>
      <c r="K12" s="1"/>
      <c r="L12" s="1"/>
      <c r="M12" s="1"/>
      <c r="N12" s="1"/>
      <c r="O12" s="9"/>
      <c r="P12" s="9"/>
      <c r="Q12" s="9"/>
      <c r="R12" s="1"/>
    </row>
    <row r="13" spans="1:18" x14ac:dyDescent="0.55000000000000004">
      <c r="A13" s="32">
        <v>12</v>
      </c>
      <c r="B13" s="33" t="s">
        <v>0</v>
      </c>
      <c r="C13" s="33" t="s">
        <v>10</v>
      </c>
      <c r="D13" s="33" t="s">
        <v>12</v>
      </c>
      <c r="E13" s="33" t="s">
        <v>14</v>
      </c>
      <c r="F13" s="33" t="s">
        <v>17</v>
      </c>
      <c r="H13" s="88" t="s">
        <v>32</v>
      </c>
      <c r="I13" s="89"/>
      <c r="J13" s="89"/>
      <c r="K13" s="90">
        <f t="shared" ref="K13:K14" si="4">I13+J13</f>
        <v>0</v>
      </c>
      <c r="L13" s="91" t="e">
        <f>I13/$K13</f>
        <v>#DIV/0!</v>
      </c>
      <c r="M13" s="91" t="e">
        <f>J13/$K13</f>
        <v>#DIV/0!</v>
      </c>
      <c r="N13" s="92" t="e">
        <f>-M13*LOG(M13,2)-L13*LOG(L13,2)</f>
        <v>#DIV/0!</v>
      </c>
      <c r="O13" s="92" t="e">
        <f>N13</f>
        <v>#DIV/0!</v>
      </c>
      <c r="P13" s="93" t="e">
        <f>O13*K13/$K$3</f>
        <v>#DIV/0!</v>
      </c>
      <c r="Q13" s="93"/>
      <c r="R13" s="105"/>
    </row>
    <row r="14" spans="1:18" x14ac:dyDescent="0.55000000000000004">
      <c r="A14" s="32">
        <v>13</v>
      </c>
      <c r="B14" s="33" t="s">
        <v>0</v>
      </c>
      <c r="C14" s="33" t="s">
        <v>9</v>
      </c>
      <c r="D14" s="33" t="s">
        <v>13</v>
      </c>
      <c r="E14" s="33" t="s">
        <v>15</v>
      </c>
      <c r="F14" s="33" t="s">
        <v>17</v>
      </c>
      <c r="H14" s="98" t="s">
        <v>33</v>
      </c>
      <c r="I14" s="99"/>
      <c r="J14" s="99"/>
      <c r="K14" s="100">
        <f t="shared" si="4"/>
        <v>0</v>
      </c>
      <c r="L14" s="101" t="e">
        <f>I14/$K14</f>
        <v>#DIV/0!</v>
      </c>
      <c r="M14" s="101" t="e">
        <f>J14/$K14</f>
        <v>#DIV/0!</v>
      </c>
      <c r="N14" s="102" t="e">
        <f>-M14*LOG(M14,2)-L14*LOG(L14,2)</f>
        <v>#DIV/0!</v>
      </c>
      <c r="O14" s="102" t="e">
        <f>N14</f>
        <v>#DIV/0!</v>
      </c>
      <c r="P14" s="103" t="e">
        <f>O14*K14/$K$3</f>
        <v>#DIV/0!</v>
      </c>
      <c r="Q14" s="103" t="e">
        <f>SUM(P13:P14)</f>
        <v>#DIV/0!</v>
      </c>
      <c r="R14" s="104" t="e">
        <f>$Q$3-Q14</f>
        <v>#DIV/0!</v>
      </c>
    </row>
    <row r="15" spans="1:18" x14ac:dyDescent="0.55000000000000004">
      <c r="A15" s="30">
        <v>14</v>
      </c>
      <c r="B15" s="31" t="s">
        <v>8</v>
      </c>
      <c r="C15" s="31" t="s">
        <v>10</v>
      </c>
      <c r="D15" s="31" t="s">
        <v>12</v>
      </c>
      <c r="E15" s="31" t="s">
        <v>14</v>
      </c>
      <c r="F15" s="31" t="s">
        <v>18</v>
      </c>
      <c r="I15" s="1"/>
      <c r="J15" s="1"/>
      <c r="K15" s="1"/>
      <c r="L15" s="1"/>
      <c r="M15" s="1"/>
      <c r="N15" s="1"/>
      <c r="O15" s="9"/>
      <c r="P15" s="9"/>
      <c r="Q15" s="9"/>
      <c r="R15" s="1"/>
    </row>
    <row r="16" spans="1:18" x14ac:dyDescent="0.55000000000000004">
      <c r="H16" s="88" t="s">
        <v>34</v>
      </c>
      <c r="I16" s="89"/>
      <c r="J16" s="89"/>
      <c r="K16" s="90">
        <f t="shared" ref="K16:K17" si="5">I16+J16</f>
        <v>0</v>
      </c>
      <c r="L16" s="91" t="e">
        <f>I16/$K16</f>
        <v>#DIV/0!</v>
      </c>
      <c r="M16" s="91" t="e">
        <f>J16/$K16</f>
        <v>#DIV/0!</v>
      </c>
      <c r="N16" s="92" t="e">
        <f>-M16*LOG(M16,2)-L16*LOG(L16,2)</f>
        <v>#DIV/0!</v>
      </c>
      <c r="O16" s="92" t="e">
        <f>N16</f>
        <v>#DIV/0!</v>
      </c>
      <c r="P16" s="93" t="e">
        <f>O16*K16/$K$3</f>
        <v>#DIV/0!</v>
      </c>
      <c r="Q16" s="93"/>
      <c r="R16" s="105"/>
    </row>
    <row r="17" spans="1:22" s="2" customFormat="1" x14ac:dyDescent="0.55000000000000004">
      <c r="H17" s="98" t="s">
        <v>35</v>
      </c>
      <c r="I17" s="99"/>
      <c r="J17" s="99"/>
      <c r="K17" s="100">
        <f t="shared" si="5"/>
        <v>0</v>
      </c>
      <c r="L17" s="101" t="e">
        <f>I17/$K17</f>
        <v>#DIV/0!</v>
      </c>
      <c r="M17" s="101" t="e">
        <f>J17/$K17</f>
        <v>#DIV/0!</v>
      </c>
      <c r="N17" s="102" t="e">
        <f>-M17*LOG(M17,2)-L17*LOG(L17,2)</f>
        <v>#DIV/0!</v>
      </c>
      <c r="O17" s="102" t="e">
        <f>N17</f>
        <v>#DIV/0!</v>
      </c>
      <c r="P17" s="103" t="e">
        <f>O17*K17/$K$3</f>
        <v>#DIV/0!</v>
      </c>
      <c r="Q17" s="103" t="e">
        <f>SUM(P16:P17)</f>
        <v>#DIV/0!</v>
      </c>
      <c r="R17" s="104" t="e">
        <f>$Q$3-Q17</f>
        <v>#DIV/0!</v>
      </c>
    </row>
    <row r="18" spans="1:22" s="2" customFormat="1" x14ac:dyDescent="0.55000000000000004"/>
    <row r="19" spans="1:22" s="2" customFormat="1" x14ac:dyDescent="0.55000000000000004">
      <c r="A19" s="42" t="s">
        <v>42</v>
      </c>
      <c r="B19" s="42" t="s">
        <v>16</v>
      </c>
      <c r="C19" s="42" t="s">
        <v>1</v>
      </c>
      <c r="D19" s="42" t="s">
        <v>2</v>
      </c>
      <c r="E19" s="42" t="s">
        <v>3</v>
      </c>
      <c r="F19" s="42" t="s">
        <v>4</v>
      </c>
    </row>
    <row r="20" spans="1:22" s="2" customFormat="1" x14ac:dyDescent="0.55000000000000004">
      <c r="A20" s="32">
        <v>3</v>
      </c>
      <c r="B20" s="33" t="s">
        <v>0</v>
      </c>
      <c r="C20" s="33" t="s">
        <v>9</v>
      </c>
      <c r="D20" s="33" t="s">
        <v>12</v>
      </c>
      <c r="E20" s="33" t="s">
        <v>15</v>
      </c>
      <c r="F20" s="33" t="s">
        <v>17</v>
      </c>
    </row>
    <row r="21" spans="1:22" s="2" customFormat="1" x14ac:dyDescent="0.55000000000000004">
      <c r="A21" s="32">
        <v>7</v>
      </c>
      <c r="B21" s="33" t="s">
        <v>0</v>
      </c>
      <c r="C21" s="33" t="s">
        <v>11</v>
      </c>
      <c r="D21" s="33" t="s">
        <v>13</v>
      </c>
      <c r="E21" s="33" t="s">
        <v>14</v>
      </c>
      <c r="F21" s="33" t="s">
        <v>17</v>
      </c>
    </row>
    <row r="22" spans="1:22" x14ac:dyDescent="0.55000000000000004">
      <c r="A22" s="32">
        <v>12</v>
      </c>
      <c r="B22" s="33" t="s">
        <v>0</v>
      </c>
      <c r="C22" s="33" t="s">
        <v>10</v>
      </c>
      <c r="D22" s="33" t="s">
        <v>12</v>
      </c>
      <c r="E22" s="33" t="s">
        <v>14</v>
      </c>
      <c r="F22" s="33" t="s">
        <v>17</v>
      </c>
    </row>
    <row r="23" spans="1:22" s="2" customFormat="1" x14ac:dyDescent="0.55000000000000004">
      <c r="A23" s="32">
        <v>13</v>
      </c>
      <c r="B23" s="33" t="s">
        <v>0</v>
      </c>
      <c r="C23" s="33" t="s">
        <v>9</v>
      </c>
      <c r="D23" s="33" t="s">
        <v>13</v>
      </c>
      <c r="E23" s="33" t="s">
        <v>15</v>
      </c>
      <c r="F23" s="33" t="s">
        <v>17</v>
      </c>
      <c r="G23" s="43"/>
    </row>
    <row r="24" spans="1:22" s="2" customFormat="1" x14ac:dyDescent="0.55000000000000004">
      <c r="G24"/>
    </row>
    <row r="25" spans="1:22" s="2" customFormat="1" x14ac:dyDescent="0.55000000000000004">
      <c r="A25" s="42" t="s">
        <v>42</v>
      </c>
      <c r="B25" s="42" t="s">
        <v>16</v>
      </c>
      <c r="C25" s="42" t="s">
        <v>1</v>
      </c>
      <c r="D25" s="42" t="s">
        <v>2</v>
      </c>
      <c r="E25" s="42" t="s">
        <v>3</v>
      </c>
      <c r="F25" s="42" t="s">
        <v>4</v>
      </c>
      <c r="G25"/>
      <c r="V25" s="1"/>
    </row>
    <row r="26" spans="1:22" s="2" customFormat="1" x14ac:dyDescent="0.55000000000000004">
      <c r="A26" s="30">
        <v>6</v>
      </c>
      <c r="B26" s="31" t="s">
        <v>8</v>
      </c>
      <c r="C26" s="31" t="s">
        <v>11</v>
      </c>
      <c r="D26" s="31" t="s">
        <v>13</v>
      </c>
      <c r="E26" s="31" t="s">
        <v>14</v>
      </c>
      <c r="F26" s="31" t="s">
        <v>18</v>
      </c>
      <c r="G26"/>
      <c r="V26" s="1"/>
    </row>
    <row r="27" spans="1:22" x14ac:dyDescent="0.55000000000000004">
      <c r="A27" s="30">
        <v>14</v>
      </c>
      <c r="B27" s="31" t="s">
        <v>8</v>
      </c>
      <c r="C27" s="31" t="s">
        <v>10</v>
      </c>
      <c r="D27" s="31" t="s">
        <v>12</v>
      </c>
      <c r="E27" s="31" t="s">
        <v>14</v>
      </c>
      <c r="F27" s="31" t="s">
        <v>18</v>
      </c>
      <c r="V27" s="2"/>
    </row>
    <row r="28" spans="1:22" x14ac:dyDescent="0.55000000000000004">
      <c r="A28" s="32">
        <v>4</v>
      </c>
      <c r="B28" s="33" t="s">
        <v>8</v>
      </c>
      <c r="C28" s="33" t="s">
        <v>10</v>
      </c>
      <c r="D28" s="33" t="s">
        <v>12</v>
      </c>
      <c r="E28" s="33" t="s">
        <v>15</v>
      </c>
      <c r="F28" s="33" t="s">
        <v>17</v>
      </c>
      <c r="V28" s="2"/>
    </row>
    <row r="29" spans="1:22" x14ac:dyDescent="0.55000000000000004">
      <c r="A29" s="32">
        <v>5</v>
      </c>
      <c r="B29" s="33" t="s">
        <v>8</v>
      </c>
      <c r="C29" s="33" t="s">
        <v>11</v>
      </c>
      <c r="D29" s="33" t="s">
        <v>13</v>
      </c>
      <c r="E29" s="33" t="s">
        <v>15</v>
      </c>
      <c r="F29" s="33" t="s">
        <v>17</v>
      </c>
      <c r="V29" s="2"/>
    </row>
    <row r="30" spans="1:22" x14ac:dyDescent="0.55000000000000004">
      <c r="A30" s="32">
        <v>10</v>
      </c>
      <c r="B30" s="33" t="s">
        <v>8</v>
      </c>
      <c r="C30" s="33" t="s">
        <v>10</v>
      </c>
      <c r="D30" s="33" t="s">
        <v>13</v>
      </c>
      <c r="E30" s="33" t="s">
        <v>15</v>
      </c>
      <c r="F30" s="33" t="s">
        <v>17</v>
      </c>
      <c r="V30" s="2"/>
    </row>
    <row r="31" spans="1:22" x14ac:dyDescent="0.55000000000000004">
      <c r="A31" s="2"/>
      <c r="B31" s="2"/>
      <c r="C31" s="2"/>
      <c r="D31" s="2"/>
      <c r="E31" s="2"/>
      <c r="F31" s="2"/>
      <c r="V31" s="1"/>
    </row>
    <row r="32" spans="1:22" x14ac:dyDescent="0.55000000000000004">
      <c r="A32" s="42" t="s">
        <v>42</v>
      </c>
      <c r="B32" s="42" t="s">
        <v>16</v>
      </c>
      <c r="C32" s="42" t="s">
        <v>1</v>
      </c>
      <c r="D32" s="42" t="s">
        <v>2</v>
      </c>
      <c r="E32" s="42" t="s">
        <v>3</v>
      </c>
      <c r="F32" s="42" t="s">
        <v>4</v>
      </c>
      <c r="V32" s="1"/>
    </row>
    <row r="33" spans="1:22" x14ac:dyDescent="0.55000000000000004">
      <c r="A33" s="30">
        <v>1</v>
      </c>
      <c r="B33" s="31" t="s">
        <v>7</v>
      </c>
      <c r="C33" s="31" t="s">
        <v>9</v>
      </c>
      <c r="D33" s="31" t="s">
        <v>12</v>
      </c>
      <c r="E33" s="31" t="s">
        <v>15</v>
      </c>
      <c r="F33" s="31" t="s">
        <v>18</v>
      </c>
      <c r="V33" s="1"/>
    </row>
    <row r="34" spans="1:22" x14ac:dyDescent="0.55000000000000004">
      <c r="A34" s="30">
        <v>2</v>
      </c>
      <c r="B34" s="31" t="s">
        <v>7</v>
      </c>
      <c r="C34" s="31" t="s">
        <v>9</v>
      </c>
      <c r="D34" s="31" t="s">
        <v>12</v>
      </c>
      <c r="E34" s="31" t="s">
        <v>14</v>
      </c>
      <c r="F34" s="31" t="s">
        <v>18</v>
      </c>
      <c r="V34" s="1"/>
    </row>
    <row r="35" spans="1:22" x14ac:dyDescent="0.55000000000000004">
      <c r="A35" s="30">
        <v>8</v>
      </c>
      <c r="B35" s="31" t="s">
        <v>7</v>
      </c>
      <c r="C35" s="31" t="s">
        <v>10</v>
      </c>
      <c r="D35" s="31" t="s">
        <v>12</v>
      </c>
      <c r="E35" s="31" t="s">
        <v>15</v>
      </c>
      <c r="F35" s="31" t="s">
        <v>18</v>
      </c>
      <c r="V35" s="1"/>
    </row>
    <row r="36" spans="1:22" x14ac:dyDescent="0.55000000000000004">
      <c r="A36" s="32">
        <v>9</v>
      </c>
      <c r="B36" s="33" t="s">
        <v>7</v>
      </c>
      <c r="C36" s="33" t="s">
        <v>11</v>
      </c>
      <c r="D36" s="33" t="s">
        <v>13</v>
      </c>
      <c r="E36" s="33" t="s">
        <v>15</v>
      </c>
      <c r="F36" s="33" t="s">
        <v>17</v>
      </c>
      <c r="V36" s="1"/>
    </row>
    <row r="37" spans="1:22" x14ac:dyDescent="0.55000000000000004">
      <c r="A37" s="32">
        <v>11</v>
      </c>
      <c r="B37" s="33" t="s">
        <v>7</v>
      </c>
      <c r="C37" s="33" t="s">
        <v>10</v>
      </c>
      <c r="D37" s="33" t="s">
        <v>13</v>
      </c>
      <c r="E37" s="33" t="s">
        <v>14</v>
      </c>
      <c r="F37" s="33" t="s">
        <v>17</v>
      </c>
      <c r="V37" s="1"/>
    </row>
    <row r="38" spans="1:22" x14ac:dyDescent="0.55000000000000004">
      <c r="V38" s="1"/>
    </row>
    <row r="39" spans="1:22" x14ac:dyDescent="0.5500000000000000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V39" s="1"/>
    </row>
    <row r="40" spans="1:22" x14ac:dyDescent="0.5500000000000000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V40" s="1"/>
    </row>
    <row r="41" spans="1:22" x14ac:dyDescent="0.55000000000000004">
      <c r="V41" s="1"/>
    </row>
    <row r="42" spans="1:22" x14ac:dyDescent="0.55000000000000004">
      <c r="S42" s="1"/>
      <c r="T42" s="1"/>
      <c r="U42" s="1"/>
      <c r="V42" s="1"/>
    </row>
    <row r="43" spans="1:22" x14ac:dyDescent="0.55000000000000004">
      <c r="S43" s="1"/>
      <c r="T43" s="1"/>
      <c r="U43" s="1"/>
      <c r="V43" s="1"/>
    </row>
    <row r="44" spans="1:22" x14ac:dyDescent="0.55000000000000004">
      <c r="S44" s="1"/>
      <c r="T44" s="1"/>
      <c r="U44" s="1"/>
      <c r="V44" s="1"/>
    </row>
    <row r="45" spans="1:22" x14ac:dyDescent="0.55000000000000004">
      <c r="S45" s="1"/>
      <c r="T45" s="1"/>
      <c r="U45" s="1"/>
      <c r="V45" s="1"/>
    </row>
    <row r="46" spans="1:22" x14ac:dyDescent="0.55000000000000004">
      <c r="S46" s="1"/>
      <c r="T46" s="1"/>
      <c r="U46" s="1"/>
      <c r="V46" s="1"/>
    </row>
    <row r="47" spans="1:22" x14ac:dyDescent="0.55000000000000004">
      <c r="S47" s="1"/>
      <c r="T47" s="1"/>
      <c r="U47" s="1"/>
      <c r="V47" s="1"/>
    </row>
    <row r="48" spans="1:22" x14ac:dyDescent="0.55000000000000004">
      <c r="S48" s="1"/>
      <c r="T48" s="1"/>
      <c r="U48" s="1"/>
      <c r="V48" s="1"/>
    </row>
    <row r="49" spans="2:22" x14ac:dyDescent="0.55000000000000004">
      <c r="S49" s="1"/>
      <c r="T49" s="1"/>
      <c r="U49" s="1"/>
      <c r="V49" s="1"/>
    </row>
    <row r="50" spans="2:22" x14ac:dyDescent="0.55000000000000004">
      <c r="B50"/>
      <c r="C50"/>
      <c r="D50"/>
      <c r="E50"/>
      <c r="F50"/>
      <c r="S50" s="1"/>
      <c r="T50" s="1"/>
      <c r="U50" s="1"/>
      <c r="V50" s="1"/>
    </row>
    <row r="51" spans="2:22" x14ac:dyDescent="0.55000000000000004">
      <c r="B51"/>
      <c r="C51"/>
      <c r="D51"/>
      <c r="E51"/>
      <c r="F51"/>
      <c r="S51" s="1"/>
      <c r="T51" s="1"/>
      <c r="U51" s="1"/>
      <c r="V51" s="1"/>
    </row>
    <row r="52" spans="2:22" x14ac:dyDescent="0.55000000000000004">
      <c r="S52" s="1"/>
      <c r="T52" s="1"/>
      <c r="U52" s="1"/>
      <c r="V52" s="1"/>
    </row>
    <row r="53" spans="2:22" x14ac:dyDescent="0.55000000000000004">
      <c r="S53" s="1"/>
      <c r="T53" s="1"/>
      <c r="U53" s="1"/>
      <c r="V53" s="1"/>
    </row>
    <row r="54" spans="2:22" x14ac:dyDescent="0.55000000000000004">
      <c r="S54" s="1"/>
      <c r="T54" s="1"/>
      <c r="U54" s="1"/>
      <c r="V54" s="1"/>
    </row>
    <row r="55" spans="2:22" x14ac:dyDescent="0.55000000000000004">
      <c r="S55" s="1"/>
      <c r="T55" s="1"/>
      <c r="U55" s="1"/>
      <c r="V55" s="1"/>
    </row>
    <row r="56" spans="2:22" x14ac:dyDescent="0.55000000000000004">
      <c r="S56" s="1"/>
      <c r="T56" s="1"/>
      <c r="U56" s="1"/>
      <c r="V56" s="1"/>
    </row>
    <row r="57" spans="2:22" x14ac:dyDescent="0.55000000000000004">
      <c r="N57" s="1"/>
      <c r="O57" s="1"/>
      <c r="P57" s="1"/>
      <c r="Q57" s="1"/>
      <c r="R57" s="1"/>
      <c r="S57" s="1"/>
      <c r="T57" s="1"/>
      <c r="U57" s="1"/>
      <c r="V57" s="1"/>
    </row>
    <row r="58" spans="2:22" x14ac:dyDescent="0.55000000000000004">
      <c r="N58" s="1"/>
      <c r="O58" s="1"/>
      <c r="P58" s="1"/>
      <c r="Q58" s="1"/>
      <c r="R58" s="1"/>
      <c r="S58" s="1"/>
      <c r="T58" s="1"/>
      <c r="U58" s="1"/>
      <c r="V58" s="1"/>
    </row>
    <row r="59" spans="2:22" x14ac:dyDescent="0.55000000000000004">
      <c r="N59" s="1"/>
      <c r="O59" s="1"/>
      <c r="P59" s="1"/>
      <c r="Q59" s="1"/>
      <c r="R59" s="1"/>
      <c r="S59" s="1"/>
      <c r="T59" s="1"/>
      <c r="U59" s="1"/>
      <c r="V59" s="1"/>
    </row>
    <row r="60" spans="2:22" x14ac:dyDescent="0.55000000000000004">
      <c r="H60" s="44"/>
      <c r="I60" s="45"/>
      <c r="J60" s="45"/>
      <c r="K60" s="45"/>
      <c r="L60" s="46"/>
      <c r="M60" s="46"/>
      <c r="N60" s="47"/>
      <c r="O60" s="46"/>
      <c r="P60" s="46"/>
      <c r="Q60" s="46"/>
      <c r="R60" s="45"/>
      <c r="S60" s="1"/>
      <c r="T60" s="1"/>
      <c r="U60" s="1"/>
      <c r="V60" s="1"/>
    </row>
    <row r="61" spans="2:22" x14ac:dyDescent="0.55000000000000004">
      <c r="H61" s="1"/>
      <c r="I61" s="1"/>
      <c r="J61" s="1"/>
      <c r="K61" s="7"/>
      <c r="L61" s="2"/>
      <c r="M61" s="2"/>
      <c r="N61" s="9"/>
      <c r="O61" s="9"/>
      <c r="P61" s="10"/>
      <c r="Q61" s="10"/>
      <c r="R61" s="9"/>
      <c r="S61" s="1"/>
      <c r="T61" s="1"/>
      <c r="U61" s="1"/>
      <c r="V61" s="1"/>
    </row>
    <row r="62" spans="2:22" x14ac:dyDescent="0.55000000000000004">
      <c r="H62" s="2"/>
      <c r="I62" s="1"/>
      <c r="J62" s="1"/>
      <c r="K62" s="2"/>
      <c r="L62" s="2"/>
      <c r="M62" s="2"/>
      <c r="N62" s="9"/>
      <c r="O62" s="9"/>
      <c r="P62" s="10"/>
      <c r="Q62" s="10"/>
      <c r="R62" s="2"/>
      <c r="S62" s="1"/>
      <c r="T62" s="1"/>
      <c r="U62" s="1"/>
      <c r="V62" s="1"/>
    </row>
    <row r="63" spans="2:22" x14ac:dyDescent="0.55000000000000004">
      <c r="H63" s="2"/>
      <c r="I63" s="1"/>
      <c r="J63" s="1"/>
      <c r="K63" s="7"/>
      <c r="L63" s="2"/>
      <c r="M63" s="2"/>
      <c r="N63" s="9"/>
      <c r="O63" s="9"/>
      <c r="P63" s="10"/>
      <c r="Q63" s="10"/>
      <c r="R63" s="2"/>
      <c r="S63" s="1"/>
      <c r="T63" s="1"/>
      <c r="U63" s="1"/>
      <c r="V63" s="1"/>
    </row>
    <row r="64" spans="2:22" x14ac:dyDescent="0.55000000000000004">
      <c r="H64" s="2"/>
      <c r="I64" s="1"/>
      <c r="J64" s="1"/>
      <c r="K64" s="7"/>
      <c r="L64" s="2"/>
      <c r="M64" s="2"/>
      <c r="N64" s="9"/>
      <c r="O64" s="9"/>
      <c r="P64" s="10"/>
      <c r="Q64" s="10"/>
      <c r="R64" s="2"/>
      <c r="S64" s="1"/>
      <c r="T64" s="1"/>
      <c r="U64" s="1"/>
      <c r="V64" s="1"/>
    </row>
    <row r="65" spans="2:22" x14ac:dyDescent="0.55000000000000004">
      <c r="H65" s="2"/>
      <c r="I65" s="1"/>
      <c r="J65" s="1"/>
      <c r="K65" s="7"/>
      <c r="L65" s="2"/>
      <c r="M65" s="2"/>
      <c r="N65" s="9"/>
      <c r="O65" s="9"/>
      <c r="P65" s="10"/>
      <c r="Q65" s="10"/>
      <c r="R65" s="9"/>
      <c r="S65" s="1"/>
      <c r="T65" s="1"/>
      <c r="U65" s="1"/>
      <c r="V65" s="1"/>
    </row>
    <row r="66" spans="2:22" x14ac:dyDescent="0.55000000000000004">
      <c r="B66"/>
      <c r="C66"/>
      <c r="D66"/>
      <c r="E66"/>
      <c r="F66"/>
      <c r="I66" s="1"/>
      <c r="J66" s="1"/>
      <c r="K66" s="1"/>
      <c r="L66" s="1"/>
      <c r="M66" s="1"/>
      <c r="N66" s="9"/>
      <c r="O66" s="9"/>
      <c r="P66" s="9"/>
      <c r="Q66" s="9"/>
      <c r="R66" s="1"/>
      <c r="S66" s="1"/>
      <c r="T66" s="1"/>
      <c r="U66" s="1"/>
      <c r="V66" s="1"/>
    </row>
    <row r="67" spans="2:22" x14ac:dyDescent="0.55000000000000004">
      <c r="B67"/>
      <c r="C67"/>
      <c r="D67"/>
      <c r="E67"/>
      <c r="F67"/>
      <c r="H67" s="2"/>
      <c r="I67" s="1"/>
      <c r="J67" s="1"/>
      <c r="K67" s="7"/>
      <c r="L67" s="2"/>
      <c r="M67" s="2"/>
      <c r="N67" s="9"/>
      <c r="O67" s="9"/>
      <c r="P67" s="10"/>
      <c r="Q67" s="10"/>
      <c r="R67" s="1"/>
      <c r="S67" s="1"/>
      <c r="T67" s="1"/>
      <c r="U67" s="1"/>
      <c r="V67" s="1"/>
    </row>
    <row r="68" spans="2:22" x14ac:dyDescent="0.55000000000000004">
      <c r="B68"/>
      <c r="C68"/>
      <c r="D68"/>
      <c r="E68"/>
      <c r="F68"/>
      <c r="H68" s="2"/>
      <c r="I68" s="1"/>
      <c r="J68" s="1"/>
      <c r="K68" s="7"/>
      <c r="L68" s="2"/>
      <c r="M68" s="2"/>
      <c r="N68" s="9"/>
      <c r="O68" s="9"/>
      <c r="P68" s="10"/>
      <c r="Q68" s="10"/>
      <c r="R68" s="1"/>
      <c r="S68" s="1"/>
      <c r="T68" s="1"/>
      <c r="U68" s="1"/>
      <c r="V68" s="1"/>
    </row>
    <row r="69" spans="2:22" x14ac:dyDescent="0.55000000000000004">
      <c r="B69"/>
      <c r="C69"/>
      <c r="D69"/>
      <c r="E69"/>
      <c r="F69"/>
      <c r="H69" s="2"/>
      <c r="I69" s="1"/>
      <c r="J69" s="1"/>
      <c r="K69" s="7"/>
      <c r="L69" s="2"/>
      <c r="M69" s="2"/>
      <c r="N69" s="9"/>
      <c r="O69" s="9"/>
      <c r="P69" s="10"/>
      <c r="Q69" s="10"/>
      <c r="R69" s="9"/>
      <c r="S69" s="1"/>
      <c r="T69" s="1"/>
      <c r="U69" s="1"/>
      <c r="V69" s="1"/>
    </row>
    <row r="70" spans="2:22" x14ac:dyDescent="0.55000000000000004">
      <c r="I70" s="1"/>
      <c r="J70" s="1"/>
      <c r="K70" s="1"/>
      <c r="L70" s="1"/>
      <c r="M70" s="1"/>
      <c r="N70" s="1"/>
      <c r="O70" s="9"/>
      <c r="P70" s="9"/>
      <c r="Q70" s="9"/>
      <c r="R70" s="1"/>
      <c r="S70" s="1"/>
      <c r="T70" s="1"/>
      <c r="U70" s="1"/>
      <c r="V70" s="1"/>
    </row>
    <row r="71" spans="2:22" x14ac:dyDescent="0.55000000000000004">
      <c r="H71" s="2"/>
      <c r="I71" s="1"/>
      <c r="J71" s="1"/>
      <c r="K71" s="7"/>
      <c r="L71" s="2"/>
      <c r="M71" s="2"/>
      <c r="N71" s="9"/>
      <c r="O71" s="9"/>
      <c r="P71" s="10"/>
      <c r="Q71" s="10"/>
      <c r="R71" s="1"/>
    </row>
    <row r="72" spans="2:22" x14ac:dyDescent="0.55000000000000004">
      <c r="H72" s="2"/>
      <c r="I72" s="1"/>
      <c r="J72" s="1"/>
      <c r="K72" s="7"/>
      <c r="L72" s="2"/>
      <c r="M72" s="2"/>
      <c r="N72" s="9"/>
      <c r="O72" s="9"/>
      <c r="P72" s="10"/>
      <c r="Q72" s="10"/>
      <c r="R72" s="9"/>
    </row>
    <row r="73" spans="2:22" x14ac:dyDescent="0.55000000000000004">
      <c r="I73" s="1"/>
      <c r="J73" s="1"/>
      <c r="K73" s="1"/>
      <c r="L73" s="1"/>
      <c r="M73" s="1"/>
      <c r="N73" s="1"/>
      <c r="O73" s="9"/>
      <c r="P73" s="9"/>
      <c r="Q73" s="9"/>
      <c r="R73" s="1"/>
    </row>
    <row r="74" spans="2:22" x14ac:dyDescent="0.55000000000000004">
      <c r="H74" s="2"/>
      <c r="I74" s="1"/>
      <c r="J74" s="1"/>
      <c r="K74" s="7"/>
      <c r="L74" s="2"/>
      <c r="M74" s="2"/>
      <c r="N74" s="9"/>
      <c r="O74" s="9"/>
      <c r="P74" s="10"/>
      <c r="Q74" s="10"/>
      <c r="R74" s="1"/>
    </row>
    <row r="75" spans="2:22" x14ac:dyDescent="0.55000000000000004">
      <c r="H75" s="2"/>
      <c r="I75" s="1"/>
      <c r="J75" s="1"/>
      <c r="K75" s="7"/>
      <c r="L75" s="2"/>
      <c r="M75" s="2"/>
      <c r="N75" s="9"/>
      <c r="O75" s="9"/>
      <c r="P75" s="10"/>
      <c r="Q75" s="10"/>
      <c r="R75" s="9"/>
    </row>
  </sheetData>
  <autoFilter ref="A1:F15" xr:uid="{0F34E839-276E-4793-B8C5-E3FC7386E506}">
    <sortState xmlns:xlrd2="http://schemas.microsoft.com/office/spreadsheetml/2017/richdata2" ref="A2:F15">
      <sortCondition ref="A1:A15"/>
    </sortState>
  </autoFilter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F7D4-0E31-47AE-8BF5-7544252BE9C3}">
  <dimension ref="A1:AH34"/>
  <sheetViews>
    <sheetView topLeftCell="A3" zoomScale="85" zoomScaleNormal="85" workbookViewId="0">
      <selection activeCell="J29" sqref="J29:K30"/>
    </sheetView>
  </sheetViews>
  <sheetFormatPr baseColWidth="10" defaultRowHeight="14.4" x14ac:dyDescent="0.55000000000000004"/>
  <cols>
    <col min="1" max="1" width="9.41796875" customWidth="1"/>
    <col min="2" max="2" width="12.3125" bestFit="1" customWidth="1"/>
    <col min="3" max="3" width="16.1015625" bestFit="1" customWidth="1"/>
    <col min="4" max="4" width="13.3671875" bestFit="1" customWidth="1"/>
    <col min="5" max="5" width="11.26171875" bestFit="1" customWidth="1"/>
    <col min="6" max="6" width="9.5234375" bestFit="1" customWidth="1"/>
    <col min="7" max="7" width="13.734375" bestFit="1" customWidth="1"/>
    <col min="8" max="8" width="14.68359375" bestFit="1" customWidth="1"/>
    <col min="9" max="9" width="8.1015625" bestFit="1" customWidth="1"/>
    <col min="10" max="10" width="4.7890625" bestFit="1" customWidth="1"/>
    <col min="11" max="11" width="9.9453125" bestFit="1" customWidth="1"/>
    <col min="12" max="12" width="11.26171875" bestFit="1" customWidth="1"/>
    <col min="13" max="13" width="14.68359375" bestFit="1" customWidth="1"/>
    <col min="14" max="14" width="12.15625" bestFit="1" customWidth="1"/>
    <col min="15" max="16" width="4.26171875" bestFit="1" customWidth="1"/>
    <col min="17" max="17" width="12.15625" bestFit="1" customWidth="1"/>
    <col min="18" max="18" width="3" customWidth="1"/>
    <col min="19" max="19" width="14.68359375" bestFit="1" customWidth="1"/>
    <col min="20" max="20" width="8.1015625" bestFit="1" customWidth="1"/>
    <col min="21" max="21" width="4.26171875" bestFit="1" customWidth="1"/>
    <col min="22" max="22" width="4.26171875" style="28" bestFit="1" customWidth="1"/>
    <col min="23" max="23" width="2.41796875" customWidth="1"/>
    <col min="24" max="24" width="18.734375" style="5" bestFit="1" customWidth="1"/>
    <col min="25" max="25" width="1.89453125" style="5" bestFit="1" customWidth="1"/>
    <col min="26" max="26" width="4.26171875" style="65" bestFit="1" customWidth="1"/>
    <col min="27" max="27" width="2.05078125" style="5" customWidth="1"/>
    <col min="28" max="28" width="18.1015625" bestFit="1" customWidth="1"/>
    <col min="29" max="29" width="1.89453125" bestFit="1" customWidth="1"/>
    <col min="30" max="30" width="4.5234375" style="28" bestFit="1" customWidth="1"/>
    <col min="31" max="32" width="16.7890625" bestFit="1" customWidth="1"/>
    <col min="33" max="33" width="1.89453125" bestFit="1" customWidth="1"/>
    <col min="34" max="34" width="6.62890625" bestFit="1" customWidth="1"/>
  </cols>
  <sheetData>
    <row r="1" spans="1:34" s="6" customFormat="1" ht="28.8" x14ac:dyDescent="0.55000000000000004">
      <c r="A1" s="42" t="s">
        <v>42</v>
      </c>
      <c r="B1" s="42" t="s">
        <v>16</v>
      </c>
      <c r="C1" s="42" t="s">
        <v>1</v>
      </c>
      <c r="D1" s="42" t="s">
        <v>2</v>
      </c>
      <c r="E1" s="42" t="s">
        <v>3</v>
      </c>
      <c r="F1" s="42" t="s">
        <v>4</v>
      </c>
      <c r="G1" s="43"/>
      <c r="H1" s="61"/>
      <c r="I1" s="60" t="s">
        <v>29</v>
      </c>
      <c r="J1" s="60" t="s">
        <v>30</v>
      </c>
      <c r="K1" s="60" t="s">
        <v>31</v>
      </c>
      <c r="L1" s="66" t="s">
        <v>39</v>
      </c>
      <c r="M1" s="66" t="s">
        <v>38</v>
      </c>
      <c r="N1" s="67" t="s">
        <v>22</v>
      </c>
      <c r="O1" s="68"/>
      <c r="P1" s="68"/>
      <c r="Q1" s="68"/>
      <c r="R1" s="68"/>
      <c r="S1" s="69"/>
      <c r="T1" s="70"/>
      <c r="U1" s="70"/>
      <c r="V1" s="71"/>
      <c r="W1" s="70"/>
      <c r="X1" s="64"/>
      <c r="Y1" s="64"/>
      <c r="Z1" s="64"/>
      <c r="AA1" s="62"/>
      <c r="AD1" s="53"/>
    </row>
    <row r="2" spans="1:34" x14ac:dyDescent="0.55000000000000004">
      <c r="A2" s="30">
        <v>1</v>
      </c>
      <c r="B2" s="31" t="s">
        <v>7</v>
      </c>
      <c r="C2" s="31" t="s">
        <v>9</v>
      </c>
      <c r="D2" s="31" t="s">
        <v>12</v>
      </c>
      <c r="E2" s="31" t="s">
        <v>15</v>
      </c>
      <c r="F2" s="31" t="s">
        <v>18</v>
      </c>
      <c r="H2" s="56" t="s">
        <v>19</v>
      </c>
      <c r="I2" s="78">
        <v>5</v>
      </c>
      <c r="J2" s="78">
        <v>9</v>
      </c>
      <c r="K2" s="112">
        <f>I2+J2</f>
        <v>14</v>
      </c>
      <c r="L2" s="55">
        <f>I2/$K2</f>
        <v>0.35714285714285715</v>
      </c>
      <c r="M2" s="55">
        <f>J2/$K2</f>
        <v>0.6428571428571429</v>
      </c>
      <c r="N2" s="57">
        <f>-M2*LOG(M2,2)-L2*LOG(L2,2)</f>
        <v>0.94028595867063092</v>
      </c>
      <c r="O2" s="3"/>
      <c r="P2" s="2"/>
      <c r="Q2" s="2"/>
      <c r="R2" s="2"/>
      <c r="S2" s="3"/>
      <c r="T2" s="2"/>
      <c r="U2" s="2"/>
      <c r="V2" s="54"/>
      <c r="W2" s="2"/>
      <c r="X2" s="63"/>
      <c r="Y2" s="63"/>
      <c r="Z2" s="63"/>
    </row>
    <row r="3" spans="1:34" x14ac:dyDescent="0.55000000000000004">
      <c r="A3" s="30">
        <v>2</v>
      </c>
      <c r="B3" s="31" t="s">
        <v>7</v>
      </c>
      <c r="C3" s="31" t="s">
        <v>9</v>
      </c>
      <c r="D3" s="31" t="s">
        <v>12</v>
      </c>
      <c r="E3" s="31" t="s">
        <v>14</v>
      </c>
      <c r="F3" s="31" t="s">
        <v>18</v>
      </c>
      <c r="H3" s="1"/>
      <c r="I3" s="1"/>
      <c r="J3" s="1"/>
      <c r="K3" s="7"/>
      <c r="L3" s="2"/>
      <c r="M3" s="2"/>
      <c r="N3" s="3"/>
      <c r="O3" s="3"/>
      <c r="P3" s="2"/>
      <c r="Q3" s="2"/>
      <c r="R3" s="2"/>
      <c r="S3" s="3"/>
      <c r="T3" s="2"/>
      <c r="U3" s="2"/>
      <c r="V3" s="54"/>
      <c r="W3" s="2"/>
      <c r="X3" s="63"/>
      <c r="Y3" s="63"/>
      <c r="Z3" s="63"/>
    </row>
    <row r="4" spans="1:34" x14ac:dyDescent="0.55000000000000004">
      <c r="A4" s="30">
        <v>6</v>
      </c>
      <c r="B4" s="31" t="s">
        <v>8</v>
      </c>
      <c r="C4" s="31" t="s">
        <v>11</v>
      </c>
      <c r="D4" s="31" t="s">
        <v>13</v>
      </c>
      <c r="E4" s="31" t="s">
        <v>14</v>
      </c>
      <c r="F4" s="31" t="s">
        <v>18</v>
      </c>
      <c r="H4" s="1"/>
      <c r="I4" s="1"/>
      <c r="J4" s="1"/>
      <c r="K4" s="7"/>
      <c r="L4" s="2"/>
      <c r="M4" s="2"/>
      <c r="N4" s="3"/>
      <c r="O4" s="3"/>
      <c r="P4" s="2"/>
      <c r="Q4" s="2"/>
      <c r="R4" s="2"/>
      <c r="S4" s="3"/>
      <c r="T4" s="2"/>
      <c r="U4" s="2"/>
      <c r="V4" s="54"/>
      <c r="W4" s="2"/>
      <c r="X4" s="63"/>
      <c r="Y4" s="63"/>
      <c r="Z4" s="63"/>
    </row>
    <row r="5" spans="1:34" x14ac:dyDescent="0.55000000000000004">
      <c r="A5" s="30">
        <v>8</v>
      </c>
      <c r="B5" s="31" t="s">
        <v>7</v>
      </c>
      <c r="C5" s="31" t="s">
        <v>10</v>
      </c>
      <c r="D5" s="31" t="s">
        <v>12</v>
      </c>
      <c r="E5" s="31" t="s">
        <v>15</v>
      </c>
      <c r="F5" s="31" t="s">
        <v>18</v>
      </c>
      <c r="H5" s="2"/>
      <c r="I5" s="1"/>
      <c r="J5" s="1"/>
      <c r="K5" s="2"/>
      <c r="L5" s="2"/>
      <c r="M5" s="2"/>
      <c r="N5" s="3"/>
      <c r="O5" s="3"/>
      <c r="P5" s="2"/>
      <c r="Q5" s="2"/>
      <c r="R5" s="2"/>
      <c r="S5" s="2"/>
      <c r="T5" s="2"/>
      <c r="U5" s="2"/>
      <c r="V5" s="54"/>
      <c r="W5" s="2"/>
      <c r="X5" s="63"/>
      <c r="Y5" s="63"/>
      <c r="Z5" s="63"/>
      <c r="AB5" s="28"/>
      <c r="AD5"/>
      <c r="AF5" s="28"/>
    </row>
    <row r="6" spans="1:34" x14ac:dyDescent="0.55000000000000004">
      <c r="A6" s="30">
        <v>14</v>
      </c>
      <c r="B6" s="31" t="s">
        <v>8</v>
      </c>
      <c r="C6" s="31" t="s">
        <v>10</v>
      </c>
      <c r="D6" s="31" t="s">
        <v>12</v>
      </c>
      <c r="E6" s="31" t="s">
        <v>14</v>
      </c>
      <c r="F6" s="31" t="s">
        <v>18</v>
      </c>
      <c r="H6" s="2"/>
      <c r="I6" s="1"/>
      <c r="J6" s="1"/>
      <c r="K6" s="7"/>
      <c r="L6" s="2"/>
      <c r="M6" s="2"/>
      <c r="N6" s="3"/>
      <c r="O6" s="3"/>
      <c r="P6" s="2"/>
      <c r="Q6" s="2"/>
      <c r="R6" s="2"/>
      <c r="S6" s="2"/>
      <c r="T6" s="2"/>
      <c r="U6" s="2"/>
      <c r="V6" s="54"/>
      <c r="W6" s="2"/>
      <c r="X6" s="63"/>
      <c r="Y6" s="63"/>
      <c r="Z6" s="63"/>
      <c r="AB6" s="54"/>
      <c r="AC6" s="2"/>
      <c r="AD6" s="2"/>
      <c r="AE6" s="2"/>
      <c r="AF6" s="54"/>
      <c r="AG6" s="2"/>
      <c r="AH6" s="2"/>
    </row>
    <row r="7" spans="1:34" x14ac:dyDescent="0.55000000000000004">
      <c r="A7" s="32">
        <v>3</v>
      </c>
      <c r="B7" s="33" t="s">
        <v>0</v>
      </c>
      <c r="C7" s="33" t="s">
        <v>9</v>
      </c>
      <c r="D7" s="33" t="s">
        <v>12</v>
      </c>
      <c r="E7" s="33" t="s">
        <v>15</v>
      </c>
      <c r="F7" s="33" t="s">
        <v>17</v>
      </c>
      <c r="H7" s="3"/>
      <c r="I7" s="1"/>
      <c r="J7" s="113" t="s">
        <v>78</v>
      </c>
      <c r="K7" s="113"/>
      <c r="L7" s="2"/>
      <c r="M7" s="3"/>
      <c r="N7" s="3"/>
      <c r="O7" s="116" t="s">
        <v>78</v>
      </c>
      <c r="P7" s="116"/>
      <c r="Q7" s="116"/>
      <c r="R7" s="3"/>
      <c r="S7" s="3"/>
      <c r="T7" s="3"/>
      <c r="U7" s="116" t="s">
        <v>78</v>
      </c>
      <c r="V7" s="116"/>
      <c r="W7" s="2"/>
      <c r="X7" s="72" t="s">
        <v>87</v>
      </c>
      <c r="Y7" s="73" t="s">
        <v>58</v>
      </c>
      <c r="Z7" s="74">
        <f>$N$2</f>
        <v>0.94028595867063092</v>
      </c>
      <c r="AA7" s="63"/>
      <c r="AB7" s="54"/>
      <c r="AC7" s="2"/>
      <c r="AD7" s="2"/>
      <c r="AE7" s="2"/>
      <c r="AF7" s="54"/>
      <c r="AG7" s="2"/>
      <c r="AH7" s="2"/>
    </row>
    <row r="8" spans="1:34" x14ac:dyDescent="0.55000000000000004">
      <c r="A8" s="32">
        <v>4</v>
      </c>
      <c r="B8" s="33" t="s">
        <v>8</v>
      </c>
      <c r="C8" s="33" t="s">
        <v>10</v>
      </c>
      <c r="D8" s="33" t="s">
        <v>12</v>
      </c>
      <c r="E8" s="33" t="s">
        <v>15</v>
      </c>
      <c r="F8" s="33" t="s">
        <v>17</v>
      </c>
      <c r="H8" s="3"/>
      <c r="I8" s="3"/>
      <c r="J8" s="57" t="s">
        <v>18</v>
      </c>
      <c r="K8" s="57" t="s">
        <v>17</v>
      </c>
      <c r="L8" s="2"/>
      <c r="M8" s="3"/>
      <c r="N8" s="3"/>
      <c r="O8" s="57" t="s">
        <v>18</v>
      </c>
      <c r="P8" s="57" t="s">
        <v>17</v>
      </c>
      <c r="Q8" s="55" t="s">
        <v>84</v>
      </c>
      <c r="R8" s="2"/>
      <c r="S8" s="3"/>
      <c r="T8" s="3"/>
      <c r="U8" s="57" t="s">
        <v>18</v>
      </c>
      <c r="V8" s="57" t="s">
        <v>17</v>
      </c>
      <c r="W8" s="2"/>
      <c r="X8" s="72" t="s">
        <v>86</v>
      </c>
      <c r="Y8" s="73" t="s">
        <v>58</v>
      </c>
      <c r="Z8" s="74" t="e">
        <f>SUM(U9:V11)</f>
        <v>#DIV/0!</v>
      </c>
      <c r="AA8" s="63"/>
      <c r="AB8" s="54"/>
      <c r="AC8" s="2"/>
      <c r="AD8" s="2"/>
      <c r="AE8" s="2"/>
      <c r="AF8" s="54"/>
      <c r="AG8" s="2"/>
      <c r="AH8" s="2"/>
    </row>
    <row r="9" spans="1:34" x14ac:dyDescent="0.55000000000000004">
      <c r="A9" s="32">
        <v>5</v>
      </c>
      <c r="B9" s="33" t="s">
        <v>8</v>
      </c>
      <c r="C9" s="33" t="s">
        <v>11</v>
      </c>
      <c r="D9" s="33" t="s">
        <v>13</v>
      </c>
      <c r="E9" s="33" t="s">
        <v>15</v>
      </c>
      <c r="F9" s="33" t="s">
        <v>17</v>
      </c>
      <c r="H9" s="115" t="s">
        <v>79</v>
      </c>
      <c r="I9" s="58" t="s">
        <v>0</v>
      </c>
      <c r="J9" s="78"/>
      <c r="K9" s="78"/>
      <c r="L9" s="2"/>
      <c r="M9" s="115" t="s">
        <v>79</v>
      </c>
      <c r="N9" s="58" t="s">
        <v>0</v>
      </c>
      <c r="O9" s="57">
        <f t="shared" ref="O9:P11" si="0">J9/$K$2</f>
        <v>0</v>
      </c>
      <c r="P9" s="57">
        <f t="shared" si="0"/>
        <v>0</v>
      </c>
      <c r="Q9" s="55">
        <f>SUM(O9:P9)</f>
        <v>0</v>
      </c>
      <c r="R9" s="2"/>
      <c r="S9" s="115" t="s">
        <v>79</v>
      </c>
      <c r="T9" s="58" t="s">
        <v>0</v>
      </c>
      <c r="U9" s="57">
        <v>0</v>
      </c>
      <c r="V9" s="57" t="e">
        <f>-P9*LOG(P9/$Q9,2)</f>
        <v>#DIV/0!</v>
      </c>
      <c r="W9" s="2"/>
      <c r="X9" s="75" t="s">
        <v>88</v>
      </c>
      <c r="Y9" s="76" t="s">
        <v>58</v>
      </c>
      <c r="Z9" s="77" t="e">
        <f>Z7-Z8</f>
        <v>#DIV/0!</v>
      </c>
      <c r="AA9" s="63"/>
      <c r="AE9" s="2"/>
    </row>
    <row r="10" spans="1:34" x14ac:dyDescent="0.55000000000000004">
      <c r="A10" s="32">
        <v>7</v>
      </c>
      <c r="B10" s="33" t="s">
        <v>0</v>
      </c>
      <c r="C10" s="33" t="s">
        <v>11</v>
      </c>
      <c r="D10" s="33" t="s">
        <v>13</v>
      </c>
      <c r="E10" s="33" t="s">
        <v>14</v>
      </c>
      <c r="F10" s="33" t="s">
        <v>17</v>
      </c>
      <c r="H10" s="115"/>
      <c r="I10" s="58" t="s">
        <v>8</v>
      </c>
      <c r="J10" s="78"/>
      <c r="K10" s="78"/>
      <c r="L10" s="2"/>
      <c r="M10" s="115"/>
      <c r="N10" s="58" t="s">
        <v>8</v>
      </c>
      <c r="O10" s="57">
        <f t="shared" si="0"/>
        <v>0</v>
      </c>
      <c r="P10" s="57">
        <f t="shared" si="0"/>
        <v>0</v>
      </c>
      <c r="Q10" s="55">
        <f t="shared" ref="Q10:Q11" si="1">SUM(O10:P10)</f>
        <v>0</v>
      </c>
      <c r="R10" s="2"/>
      <c r="S10" s="115"/>
      <c r="T10" s="58" t="s">
        <v>8</v>
      </c>
      <c r="U10" s="57" t="e">
        <f>-O10*LOG(O10/$Q10,2)</f>
        <v>#DIV/0!</v>
      </c>
      <c r="V10" s="57" t="e">
        <f>-P10*LOG(P10/$Q10,2)</f>
        <v>#DIV/0!</v>
      </c>
      <c r="W10" s="2"/>
      <c r="X10" s="63"/>
      <c r="Y10" s="63"/>
      <c r="Z10" s="63"/>
      <c r="AA10" s="63"/>
      <c r="AB10" s="28"/>
      <c r="AD10"/>
      <c r="AF10" s="28"/>
      <c r="AH10" s="10"/>
    </row>
    <row r="11" spans="1:34" x14ac:dyDescent="0.55000000000000004">
      <c r="A11" s="32">
        <v>9</v>
      </c>
      <c r="B11" s="33" t="s">
        <v>7</v>
      </c>
      <c r="C11" s="33" t="s">
        <v>11</v>
      </c>
      <c r="D11" s="33" t="s">
        <v>13</v>
      </c>
      <c r="E11" s="33" t="s">
        <v>15</v>
      </c>
      <c r="F11" s="33" t="s">
        <v>17</v>
      </c>
      <c r="H11" s="115"/>
      <c r="I11" s="59" t="s">
        <v>7</v>
      </c>
      <c r="J11" s="78"/>
      <c r="K11" s="78"/>
      <c r="L11" s="2"/>
      <c r="M11" s="115"/>
      <c r="N11" s="58" t="s">
        <v>7</v>
      </c>
      <c r="O11" s="57">
        <f t="shared" si="0"/>
        <v>0</v>
      </c>
      <c r="P11" s="57">
        <f t="shared" si="0"/>
        <v>0</v>
      </c>
      <c r="Q11" s="55">
        <f t="shared" si="1"/>
        <v>0</v>
      </c>
      <c r="R11" s="2"/>
      <c r="S11" s="115"/>
      <c r="T11" s="58" t="s">
        <v>7</v>
      </c>
      <c r="U11" s="57" t="e">
        <f>-O11*LOG(O11/$Q11,2)</f>
        <v>#DIV/0!</v>
      </c>
      <c r="V11" s="57" t="e">
        <f>-P11*LOG(P11/$Q11,2)</f>
        <v>#DIV/0!</v>
      </c>
      <c r="W11" s="2"/>
      <c r="X11" s="63"/>
      <c r="Y11" s="63"/>
      <c r="Z11" s="63"/>
      <c r="AB11" s="28"/>
      <c r="AD11"/>
      <c r="AF11" s="28"/>
      <c r="AH11" s="10"/>
    </row>
    <row r="12" spans="1:34" x14ac:dyDescent="0.55000000000000004">
      <c r="A12" s="32">
        <v>10</v>
      </c>
      <c r="B12" s="33" t="s">
        <v>8</v>
      </c>
      <c r="C12" s="33" t="s">
        <v>10</v>
      </c>
      <c r="D12" s="33" t="s">
        <v>13</v>
      </c>
      <c r="E12" s="33" t="s">
        <v>15</v>
      </c>
      <c r="F12" s="33" t="s">
        <v>17</v>
      </c>
      <c r="L12" s="2"/>
      <c r="M12" s="115"/>
      <c r="N12" s="55" t="s">
        <v>83</v>
      </c>
      <c r="O12" s="55">
        <f>SUM(O9:O11)</f>
        <v>0</v>
      </c>
      <c r="P12" s="55">
        <f>SUM(P9:P11)</f>
        <v>0</v>
      </c>
      <c r="Q12" s="55">
        <f>SUM(Q9:Q11)</f>
        <v>0</v>
      </c>
      <c r="R12" s="2"/>
      <c r="S12" s="2"/>
      <c r="T12" s="2"/>
      <c r="U12" s="2"/>
      <c r="V12" s="2"/>
      <c r="W12" s="2"/>
      <c r="X12" s="63"/>
      <c r="Y12" s="63"/>
      <c r="Z12" s="63"/>
      <c r="AB12" s="28"/>
      <c r="AD12"/>
      <c r="AF12" s="28"/>
      <c r="AH12" s="10"/>
    </row>
    <row r="13" spans="1:34" x14ac:dyDescent="0.55000000000000004">
      <c r="A13" s="32">
        <v>11</v>
      </c>
      <c r="B13" s="33" t="s">
        <v>7</v>
      </c>
      <c r="C13" s="33" t="s">
        <v>10</v>
      </c>
      <c r="D13" s="33" t="s">
        <v>13</v>
      </c>
      <c r="E13" s="33" t="s">
        <v>14</v>
      </c>
      <c r="F13" s="33" t="s">
        <v>17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63"/>
      <c r="Y13" s="63"/>
      <c r="Z13" s="63"/>
      <c r="AB13" s="28"/>
      <c r="AD13"/>
      <c r="AF13" s="28"/>
      <c r="AH13" s="10"/>
    </row>
    <row r="14" spans="1:34" x14ac:dyDescent="0.55000000000000004">
      <c r="A14" s="32">
        <v>12</v>
      </c>
      <c r="B14" s="33" t="s">
        <v>0</v>
      </c>
      <c r="C14" s="33" t="s">
        <v>10</v>
      </c>
      <c r="D14" s="33" t="s">
        <v>12</v>
      </c>
      <c r="E14" s="33" t="s">
        <v>14</v>
      </c>
      <c r="F14" s="33" t="s">
        <v>17</v>
      </c>
      <c r="H14" s="3"/>
      <c r="I14" s="1"/>
      <c r="J14" s="113" t="s">
        <v>78</v>
      </c>
      <c r="K14" s="113"/>
      <c r="L14" s="2"/>
      <c r="M14" s="3"/>
      <c r="N14" s="3"/>
      <c r="O14" s="116" t="s">
        <v>78</v>
      </c>
      <c r="P14" s="116"/>
      <c r="Q14" s="116"/>
      <c r="R14" s="3"/>
      <c r="S14" s="3"/>
      <c r="T14" s="3"/>
      <c r="U14" s="116" t="s">
        <v>78</v>
      </c>
      <c r="V14" s="116"/>
      <c r="W14" s="2"/>
      <c r="X14" s="72" t="s">
        <v>85</v>
      </c>
      <c r="Y14" s="73" t="s">
        <v>58</v>
      </c>
      <c r="Z14" s="74">
        <f>$N$2</f>
        <v>0.94028595867063092</v>
      </c>
      <c r="AB14" s="28"/>
      <c r="AD14"/>
      <c r="AF14" s="28"/>
      <c r="AH14" s="10"/>
    </row>
    <row r="15" spans="1:34" x14ac:dyDescent="0.55000000000000004">
      <c r="A15" s="32">
        <v>13</v>
      </c>
      <c r="B15" s="33" t="s">
        <v>0</v>
      </c>
      <c r="C15" s="33" t="s">
        <v>9</v>
      </c>
      <c r="D15" s="33" t="s">
        <v>13</v>
      </c>
      <c r="E15" s="33" t="s">
        <v>15</v>
      </c>
      <c r="F15" s="33" t="s">
        <v>17</v>
      </c>
      <c r="H15" s="3"/>
      <c r="I15" s="3"/>
      <c r="J15" s="57" t="s">
        <v>18</v>
      </c>
      <c r="K15" s="57" t="s">
        <v>17</v>
      </c>
      <c r="L15" s="2"/>
      <c r="M15" s="3"/>
      <c r="N15" s="3"/>
      <c r="O15" s="57" t="s">
        <v>18</v>
      </c>
      <c r="P15" s="57" t="s">
        <v>17</v>
      </c>
      <c r="Q15" s="55" t="s">
        <v>84</v>
      </c>
      <c r="R15" s="2"/>
      <c r="S15" s="3"/>
      <c r="T15" s="3"/>
      <c r="U15" s="57" t="s">
        <v>18</v>
      </c>
      <c r="V15" s="57" t="s">
        <v>17</v>
      </c>
      <c r="W15" s="2"/>
      <c r="X15" s="72" t="s">
        <v>89</v>
      </c>
      <c r="Y15" s="73" t="s">
        <v>58</v>
      </c>
      <c r="Z15" s="74" t="e">
        <f>SUM(U16:V18)</f>
        <v>#DIV/0!</v>
      </c>
      <c r="AB15" s="28"/>
      <c r="AD15"/>
      <c r="AF15" s="28"/>
      <c r="AH15" s="10"/>
    </row>
    <row r="16" spans="1:34" x14ac:dyDescent="0.55000000000000004">
      <c r="B16" s="1"/>
      <c r="C16" s="1"/>
      <c r="D16" s="1"/>
      <c r="E16" s="1"/>
      <c r="F16" s="1"/>
      <c r="H16" s="115" t="s">
        <v>80</v>
      </c>
      <c r="I16" s="58" t="s">
        <v>11</v>
      </c>
      <c r="J16" s="78"/>
      <c r="K16" s="78"/>
      <c r="L16" s="2"/>
      <c r="M16" s="115" t="s">
        <v>80</v>
      </c>
      <c r="N16" s="58" t="s">
        <v>11</v>
      </c>
      <c r="O16" s="57">
        <f t="shared" ref="O16:P18" si="2">J16/$K$2</f>
        <v>0</v>
      </c>
      <c r="P16" s="57">
        <f t="shared" si="2"/>
        <v>0</v>
      </c>
      <c r="Q16" s="55">
        <f>SUM(O16:P16)</f>
        <v>0</v>
      </c>
      <c r="R16" s="2"/>
      <c r="S16" s="115" t="s">
        <v>80</v>
      </c>
      <c r="T16" s="58" t="s">
        <v>11</v>
      </c>
      <c r="U16" s="57" t="e">
        <f t="shared" ref="U16:V18" si="3">-O16*LOG(O16/$Q16,2)</f>
        <v>#DIV/0!</v>
      </c>
      <c r="V16" s="57" t="e">
        <f t="shared" si="3"/>
        <v>#DIV/0!</v>
      </c>
      <c r="W16" s="2"/>
      <c r="X16" s="75" t="s">
        <v>90</v>
      </c>
      <c r="Y16" s="76" t="s">
        <v>58</v>
      </c>
      <c r="Z16" s="77" t="e">
        <f>Z14-Z15</f>
        <v>#DIV/0!</v>
      </c>
      <c r="AE16" s="2"/>
    </row>
    <row r="17" spans="1:34" s="2" customFormat="1" x14ac:dyDescent="0.55000000000000004">
      <c r="A17"/>
      <c r="B17"/>
      <c r="C17"/>
      <c r="D17"/>
      <c r="E17"/>
      <c r="F17"/>
      <c r="G17"/>
      <c r="H17" s="115"/>
      <c r="I17" s="58" t="s">
        <v>9</v>
      </c>
      <c r="J17" s="78"/>
      <c r="K17" s="78"/>
      <c r="M17" s="115"/>
      <c r="N17" s="58" t="s">
        <v>9</v>
      </c>
      <c r="O17" s="57">
        <f t="shared" si="2"/>
        <v>0</v>
      </c>
      <c r="P17" s="57">
        <f t="shared" si="2"/>
        <v>0</v>
      </c>
      <c r="Q17" s="55">
        <f t="shared" ref="Q17:Q18" si="4">SUM(O17:P17)</f>
        <v>0</v>
      </c>
      <c r="S17" s="115"/>
      <c r="T17" s="58" t="s">
        <v>9</v>
      </c>
      <c r="U17" s="57" t="e">
        <f t="shared" si="3"/>
        <v>#DIV/0!</v>
      </c>
      <c r="V17" s="57" t="e">
        <f t="shared" si="3"/>
        <v>#DIV/0!</v>
      </c>
      <c r="X17" s="63"/>
      <c r="Y17" s="63"/>
      <c r="Z17" s="63"/>
      <c r="AA17" s="63"/>
      <c r="AB17" s="28"/>
      <c r="AC17" s="1"/>
      <c r="AD17" s="1"/>
      <c r="AE17" s="1"/>
      <c r="AF17" s="28"/>
      <c r="AG17" s="1"/>
      <c r="AH17" s="10"/>
    </row>
    <row r="18" spans="1:34" s="2" customFormat="1" x14ac:dyDescent="0.55000000000000004">
      <c r="H18" s="115"/>
      <c r="I18" s="59" t="s">
        <v>10</v>
      </c>
      <c r="J18" s="78"/>
      <c r="K18" s="78"/>
      <c r="M18" s="115"/>
      <c r="N18" s="58" t="s">
        <v>10</v>
      </c>
      <c r="O18" s="57">
        <f t="shared" si="2"/>
        <v>0</v>
      </c>
      <c r="P18" s="57">
        <f t="shared" si="2"/>
        <v>0</v>
      </c>
      <c r="Q18" s="55">
        <f t="shared" si="4"/>
        <v>0</v>
      </c>
      <c r="S18" s="115"/>
      <c r="T18" s="58" t="s">
        <v>10</v>
      </c>
      <c r="U18" s="57" t="e">
        <f t="shared" si="3"/>
        <v>#DIV/0!</v>
      </c>
      <c r="V18" s="57" t="e">
        <f t="shared" si="3"/>
        <v>#DIV/0!</v>
      </c>
      <c r="W18" s="3"/>
      <c r="X18" s="63"/>
      <c r="Y18" s="63"/>
      <c r="Z18" s="63"/>
      <c r="AA18" s="5"/>
      <c r="AB18" s="28"/>
      <c r="AC18" s="1"/>
      <c r="AD18" s="1"/>
      <c r="AE18" s="1"/>
      <c r="AF18" s="28"/>
      <c r="AG18" s="1"/>
      <c r="AH18" s="10"/>
    </row>
    <row r="19" spans="1:34" x14ac:dyDescent="0.55000000000000004">
      <c r="A19" s="2"/>
      <c r="D19" s="2"/>
      <c r="E19" s="2"/>
      <c r="F19" s="2"/>
      <c r="H19" s="1"/>
      <c r="L19" s="3"/>
      <c r="M19" s="115"/>
      <c r="N19" s="55" t="s">
        <v>83</v>
      </c>
      <c r="O19" s="55">
        <f>SUM(O16:O18)</f>
        <v>0</v>
      </c>
      <c r="P19" s="55">
        <f>SUM(P16:P18)</f>
        <v>0</v>
      </c>
      <c r="Q19" s="55">
        <f>SUM(Q16:Q18)</f>
        <v>0</v>
      </c>
      <c r="R19" s="2"/>
      <c r="S19" s="3"/>
      <c r="T19" s="2"/>
      <c r="U19" s="2"/>
      <c r="V19" s="2"/>
      <c r="W19" s="3"/>
      <c r="X19" s="63"/>
      <c r="Y19" s="63"/>
      <c r="Z19" s="63"/>
      <c r="AB19" s="28"/>
      <c r="AD19"/>
      <c r="AF19" s="28"/>
      <c r="AH19" s="10"/>
    </row>
    <row r="20" spans="1:34" s="2" customFormat="1" x14ac:dyDescent="0.55000000000000004">
      <c r="H20" s="1"/>
      <c r="I20" s="1"/>
      <c r="J20" s="1"/>
      <c r="K20" s="1"/>
      <c r="L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63"/>
      <c r="Y20" s="63"/>
      <c r="Z20" s="63"/>
      <c r="AA20" s="5"/>
      <c r="AB20" s="28"/>
      <c r="AC20"/>
      <c r="AD20"/>
      <c r="AE20"/>
      <c r="AF20" s="28"/>
      <c r="AG20"/>
      <c r="AH20" s="10"/>
    </row>
    <row r="21" spans="1:34" s="2" customFormat="1" x14ac:dyDescent="0.55000000000000004">
      <c r="H21" s="1"/>
      <c r="I21" s="1"/>
      <c r="J21" s="113" t="s">
        <v>78</v>
      </c>
      <c r="K21" s="113"/>
      <c r="L21" s="3"/>
      <c r="M21" s="3"/>
      <c r="N21" s="3"/>
      <c r="O21" s="116" t="s">
        <v>78</v>
      </c>
      <c r="P21" s="116"/>
      <c r="Q21" s="116"/>
      <c r="R21" s="3"/>
      <c r="S21" s="3"/>
      <c r="T21" s="3"/>
      <c r="U21" s="116" t="s">
        <v>78</v>
      </c>
      <c r="V21" s="116"/>
      <c r="X21" s="72" t="s">
        <v>85</v>
      </c>
      <c r="Y21" s="73" t="s">
        <v>58</v>
      </c>
      <c r="Z21" s="74">
        <f>$N$2</f>
        <v>0.94028595867063092</v>
      </c>
      <c r="AA21" s="5"/>
      <c r="AB21" s="28"/>
      <c r="AC21"/>
      <c r="AD21"/>
      <c r="AE21"/>
      <c r="AF21" s="28"/>
      <c r="AG21"/>
      <c r="AH21" s="10"/>
    </row>
    <row r="22" spans="1:34" s="2" customFormat="1" x14ac:dyDescent="0.55000000000000004">
      <c r="A22"/>
      <c r="D22"/>
      <c r="E22"/>
      <c r="F22"/>
      <c r="H22"/>
      <c r="I22" s="3"/>
      <c r="J22" s="57" t="s">
        <v>18</v>
      </c>
      <c r="K22" s="57" t="s">
        <v>17</v>
      </c>
      <c r="L22" s="3"/>
      <c r="N22" s="3"/>
      <c r="O22" s="57" t="s">
        <v>18</v>
      </c>
      <c r="P22" s="58" t="s">
        <v>17</v>
      </c>
      <c r="Q22" s="55" t="s">
        <v>84</v>
      </c>
      <c r="T22" s="3"/>
      <c r="U22" s="57" t="s">
        <v>18</v>
      </c>
      <c r="V22" s="57" t="s">
        <v>17</v>
      </c>
      <c r="X22" s="72" t="s">
        <v>91</v>
      </c>
      <c r="Y22" s="73" t="s">
        <v>58</v>
      </c>
      <c r="Z22" s="74" t="e">
        <f>SUM(U23:V24)</f>
        <v>#DIV/0!</v>
      </c>
      <c r="AA22" s="5"/>
    </row>
    <row r="23" spans="1:34" s="2" customFormat="1" x14ac:dyDescent="0.55000000000000004">
      <c r="A23"/>
      <c r="D23"/>
      <c r="E23"/>
      <c r="F23"/>
      <c r="H23" s="114" t="s">
        <v>81</v>
      </c>
      <c r="I23" s="58" t="s">
        <v>12</v>
      </c>
      <c r="J23" s="78"/>
      <c r="K23" s="78"/>
      <c r="M23" s="115" t="s">
        <v>81</v>
      </c>
      <c r="N23" s="58" t="s">
        <v>12</v>
      </c>
      <c r="O23" s="57">
        <f>J23/$K$2</f>
        <v>0</v>
      </c>
      <c r="P23" s="58">
        <f>K23/$K$2</f>
        <v>0</v>
      </c>
      <c r="Q23" s="55">
        <f>SUM(O23:P23)</f>
        <v>0</v>
      </c>
      <c r="S23" s="115" t="s">
        <v>81</v>
      </c>
      <c r="T23" s="58" t="s">
        <v>12</v>
      </c>
      <c r="U23" s="57" t="e">
        <f>-O23*LOG(O23/$Q23,2)</f>
        <v>#DIV/0!</v>
      </c>
      <c r="V23" s="57" t="e">
        <f>-P23*LOG(P23/$Q23,2)</f>
        <v>#DIV/0!</v>
      </c>
      <c r="X23" s="75" t="s">
        <v>92</v>
      </c>
      <c r="Y23" s="76" t="s">
        <v>58</v>
      </c>
      <c r="Z23" s="77" t="e">
        <f>Z21-Z22</f>
        <v>#DIV/0!</v>
      </c>
      <c r="AA23" s="63"/>
      <c r="AB23" s="28"/>
      <c r="AC23"/>
      <c r="AD23"/>
      <c r="AE23"/>
      <c r="AF23" s="28"/>
      <c r="AG23"/>
      <c r="AH23" s="10"/>
    </row>
    <row r="24" spans="1:34" x14ac:dyDescent="0.55000000000000004">
      <c r="H24" s="114"/>
      <c r="I24" s="58" t="s">
        <v>13</v>
      </c>
      <c r="J24" s="78"/>
      <c r="K24" s="78"/>
      <c r="L24" s="2"/>
      <c r="M24" s="115"/>
      <c r="N24" s="58" t="s">
        <v>13</v>
      </c>
      <c r="O24" s="57">
        <f>J24/$K$2</f>
        <v>0</v>
      </c>
      <c r="P24" s="58">
        <f>K24/$K$2</f>
        <v>0</v>
      </c>
      <c r="Q24" s="55">
        <f t="shared" ref="Q24" si="5">SUM(O24:P24)</f>
        <v>0</v>
      </c>
      <c r="R24" s="2"/>
      <c r="S24" s="115"/>
      <c r="T24" s="58" t="s">
        <v>13</v>
      </c>
      <c r="U24" s="57" t="e">
        <f>-O24*LOG(O24/$Q24,2)</f>
        <v>#DIV/0!</v>
      </c>
      <c r="V24" s="57" t="e">
        <f>-P24*LOG(P24/$Q24,2)</f>
        <v>#DIV/0!</v>
      </c>
      <c r="W24" s="2"/>
      <c r="X24" s="2"/>
      <c r="Y24" s="2"/>
      <c r="Z24" s="2"/>
      <c r="AB24" s="28"/>
      <c r="AD24"/>
      <c r="AF24" s="28"/>
      <c r="AH24" s="10"/>
    </row>
    <row r="25" spans="1:34" x14ac:dyDescent="0.55000000000000004">
      <c r="L25" s="2"/>
      <c r="M25" s="115"/>
      <c r="N25" s="55" t="s">
        <v>83</v>
      </c>
      <c r="O25" s="55">
        <f>SUM(O22:O24)</f>
        <v>0</v>
      </c>
      <c r="P25" s="55">
        <f>SUM(P22:P24)</f>
        <v>0</v>
      </c>
      <c r="Q25" s="55">
        <f>SUM(Q23:Q24)</f>
        <v>0</v>
      </c>
      <c r="R25" s="2"/>
      <c r="S25" s="2"/>
      <c r="T25" s="2"/>
      <c r="U25" s="2"/>
      <c r="V25" s="2"/>
      <c r="W25" s="2"/>
      <c r="X25" s="63"/>
      <c r="Y25" s="63"/>
      <c r="Z25" s="63"/>
      <c r="AB25" s="28"/>
      <c r="AD25"/>
      <c r="AF25" s="28"/>
      <c r="AH25" s="10"/>
    </row>
    <row r="26" spans="1:34" x14ac:dyDescent="0.55000000000000004"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3"/>
      <c r="Y26" s="63"/>
      <c r="Z26" s="63"/>
      <c r="AB26" s="28"/>
      <c r="AD26"/>
      <c r="AF26" s="28"/>
      <c r="AH26" s="10"/>
    </row>
    <row r="27" spans="1:34" x14ac:dyDescent="0.55000000000000004">
      <c r="H27" s="1"/>
      <c r="I27" s="1"/>
      <c r="J27" s="113" t="s">
        <v>78</v>
      </c>
      <c r="K27" s="113"/>
      <c r="L27" s="2"/>
      <c r="M27" s="3"/>
      <c r="N27" s="3"/>
      <c r="O27" s="116" t="s">
        <v>78</v>
      </c>
      <c r="P27" s="116"/>
      <c r="Q27" s="116" t="s">
        <v>84</v>
      </c>
      <c r="R27" s="3"/>
      <c r="S27" s="3"/>
      <c r="T27" s="3"/>
      <c r="U27" s="116" t="s">
        <v>78</v>
      </c>
      <c r="V27" s="116"/>
      <c r="W27" s="2"/>
      <c r="X27" s="72" t="s">
        <v>85</v>
      </c>
      <c r="Y27" s="73" t="s">
        <v>58</v>
      </c>
      <c r="Z27" s="74">
        <f>$N$2</f>
        <v>0.94028595867063092</v>
      </c>
      <c r="AB27" s="28"/>
      <c r="AD27"/>
      <c r="AF27" s="28"/>
      <c r="AH27" s="10"/>
    </row>
    <row r="28" spans="1:34" x14ac:dyDescent="0.55000000000000004">
      <c r="E28" s="1"/>
      <c r="F28" s="1"/>
      <c r="I28" s="3"/>
      <c r="J28" s="57" t="s">
        <v>18</v>
      </c>
      <c r="K28" s="57" t="s">
        <v>17</v>
      </c>
      <c r="L28" s="2"/>
      <c r="M28" s="2"/>
      <c r="N28" s="3"/>
      <c r="O28" s="57" t="s">
        <v>18</v>
      </c>
      <c r="P28" s="58" t="s">
        <v>17</v>
      </c>
      <c r="Q28" s="55">
        <f>SUM(O28:P28)</f>
        <v>0</v>
      </c>
      <c r="R28" s="2"/>
      <c r="S28" s="2"/>
      <c r="T28" s="3"/>
      <c r="U28" s="57" t="s">
        <v>18</v>
      </c>
      <c r="V28" s="57" t="s">
        <v>17</v>
      </c>
      <c r="W28" s="2"/>
      <c r="X28" s="72" t="s">
        <v>93</v>
      </c>
      <c r="Y28" s="73" t="s">
        <v>58</v>
      </c>
      <c r="Z28" s="74" t="e">
        <f>SUM(U29:V30)</f>
        <v>#DIV/0!</v>
      </c>
      <c r="AE28" s="2"/>
    </row>
    <row r="29" spans="1:34" x14ac:dyDescent="0.55000000000000004">
      <c r="E29" s="1"/>
      <c r="F29" s="1"/>
      <c r="H29" s="114" t="s">
        <v>82</v>
      </c>
      <c r="I29" s="58" t="s">
        <v>15</v>
      </c>
      <c r="J29" s="78"/>
      <c r="K29" s="78"/>
      <c r="L29" s="2"/>
      <c r="M29" s="115" t="s">
        <v>82</v>
      </c>
      <c r="N29" s="58" t="s">
        <v>15</v>
      </c>
      <c r="O29" s="57">
        <f>J29/$K$2</f>
        <v>0</v>
      </c>
      <c r="P29" s="58">
        <f>K29/$K$2</f>
        <v>0</v>
      </c>
      <c r="Q29" s="55">
        <f t="shared" ref="Q29" si="6">SUM(O29:P29)</f>
        <v>0</v>
      </c>
      <c r="R29" s="2"/>
      <c r="S29" s="115" t="s">
        <v>82</v>
      </c>
      <c r="T29" s="58" t="s">
        <v>15</v>
      </c>
      <c r="U29" s="57" t="e">
        <f>-O29*LOG(O29/$Q29,2)</f>
        <v>#DIV/0!</v>
      </c>
      <c r="V29" s="57" t="e">
        <f>-P29*LOG(P29/$Q29,2)</f>
        <v>#DIV/0!</v>
      </c>
      <c r="W29" s="2"/>
      <c r="X29" s="75" t="s">
        <v>94</v>
      </c>
      <c r="Y29" s="76" t="s">
        <v>58</v>
      </c>
      <c r="Z29" s="77" t="e">
        <f>Z27-Z28</f>
        <v>#DIV/0!</v>
      </c>
      <c r="AA29" s="63"/>
      <c r="AB29" s="28"/>
      <c r="AD29"/>
      <c r="AF29" s="28"/>
    </row>
    <row r="30" spans="1:34" s="1" customFormat="1" x14ac:dyDescent="0.55000000000000004">
      <c r="A30"/>
      <c r="B30"/>
      <c r="C30"/>
      <c r="D30"/>
      <c r="H30" s="114"/>
      <c r="I30" s="58" t="s">
        <v>14</v>
      </c>
      <c r="J30" s="78"/>
      <c r="K30" s="78"/>
      <c r="L30" s="2"/>
      <c r="M30" s="115"/>
      <c r="N30" s="58" t="s">
        <v>14</v>
      </c>
      <c r="O30" s="57">
        <f>J30/$K$2</f>
        <v>0</v>
      </c>
      <c r="P30" s="58">
        <f>K30/$K$2</f>
        <v>0</v>
      </c>
      <c r="Q30" s="55">
        <f>SUM(O30:P30)</f>
        <v>0</v>
      </c>
      <c r="R30" s="2"/>
      <c r="S30" s="115"/>
      <c r="T30" s="58" t="s">
        <v>14</v>
      </c>
      <c r="U30" s="57" t="e">
        <f>-O30*LOG(O30/$Q30,2)</f>
        <v>#DIV/0!</v>
      </c>
      <c r="V30" s="57" t="e">
        <f>-P30*LOG(P30/$Q30,2)</f>
        <v>#DIV/0!</v>
      </c>
      <c r="W30" s="2"/>
      <c r="X30" s="63"/>
      <c r="Y30" s="63"/>
      <c r="Z30" s="63"/>
      <c r="AA30" s="5"/>
    </row>
    <row r="31" spans="1:34" s="1" customFormat="1" x14ac:dyDescent="0.55000000000000004">
      <c r="A31"/>
      <c r="B31"/>
      <c r="C31"/>
      <c r="D31"/>
      <c r="E31"/>
      <c r="F31"/>
      <c r="H31"/>
      <c r="I31"/>
      <c r="J31"/>
      <c r="K31"/>
      <c r="L31" s="2"/>
      <c r="M31" s="115"/>
      <c r="N31" s="55" t="s">
        <v>83</v>
      </c>
      <c r="O31" s="55">
        <f>SUM(O28:O30)</f>
        <v>0</v>
      </c>
      <c r="P31" s="55">
        <f>SUM(P28:P30)</f>
        <v>0</v>
      </c>
      <c r="Q31" s="55">
        <f>SUM(Q29:Q30)</f>
        <v>0</v>
      </c>
      <c r="R31" s="2"/>
      <c r="S31" s="2"/>
      <c r="T31" s="2"/>
      <c r="U31" s="2"/>
      <c r="V31" s="2"/>
      <c r="W31" s="2"/>
      <c r="X31" s="63"/>
      <c r="Y31" s="63"/>
      <c r="Z31" s="63"/>
      <c r="AA31" s="5"/>
    </row>
    <row r="32" spans="1:34" s="1" customFormat="1" x14ac:dyDescent="0.55000000000000004">
      <c r="A32"/>
      <c r="B32"/>
      <c r="C32"/>
      <c r="D32"/>
      <c r="E32"/>
      <c r="F32"/>
      <c r="X32" s="5"/>
      <c r="Y32" s="5"/>
      <c r="Z32" s="65"/>
      <c r="AA32" s="5"/>
    </row>
    <row r="33" spans="8:23" x14ac:dyDescent="0.55000000000000004"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8:23" x14ac:dyDescent="0.55000000000000004"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</sheetData>
  <autoFilter ref="A1:F15" xr:uid="{4F65F7D4-0E31-47AE-8BF5-7544252BE9C3}">
    <sortState xmlns:xlrd2="http://schemas.microsoft.com/office/spreadsheetml/2017/richdata2" ref="A2:F15">
      <sortCondition ref="F1:F15"/>
    </sortState>
  </autoFilter>
  <mergeCells count="24">
    <mergeCell ref="O21:Q21"/>
    <mergeCell ref="M23:M25"/>
    <mergeCell ref="O27:Q27"/>
    <mergeCell ref="S29:S30"/>
    <mergeCell ref="O7:Q7"/>
    <mergeCell ref="M9:M12"/>
    <mergeCell ref="O14:Q14"/>
    <mergeCell ref="M16:M19"/>
    <mergeCell ref="J27:K27"/>
    <mergeCell ref="H29:H30"/>
    <mergeCell ref="M29:M31"/>
    <mergeCell ref="H9:H11"/>
    <mergeCell ref="U7:V7"/>
    <mergeCell ref="U14:V14"/>
    <mergeCell ref="U21:V21"/>
    <mergeCell ref="U27:V27"/>
    <mergeCell ref="S9:S11"/>
    <mergeCell ref="S16:S18"/>
    <mergeCell ref="S23:S24"/>
    <mergeCell ref="J7:K7"/>
    <mergeCell ref="J14:K14"/>
    <mergeCell ref="H16:H18"/>
    <mergeCell ref="J21:K21"/>
    <mergeCell ref="H23:H24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Tennis Data</vt:lpstr>
      <vt:lpstr>Tennis Data Nominal</vt:lpstr>
      <vt:lpstr>Tennis Data Digital (1)</vt:lpstr>
      <vt:lpstr>Tennis Data Digital (2)</vt:lpstr>
      <vt:lpstr>Tennis kNN (1)</vt:lpstr>
      <vt:lpstr>Tennis kNN (2)</vt:lpstr>
      <vt:lpstr>Tennis Naive Bayes</vt:lpstr>
      <vt:lpstr>Tennis Decision Tree</vt:lpstr>
      <vt:lpstr>Mutual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Dray</dc:creator>
  <cp:lastModifiedBy>Gérard Dray</cp:lastModifiedBy>
  <dcterms:created xsi:type="dcterms:W3CDTF">2022-02-08T14:50:29Z</dcterms:created>
  <dcterms:modified xsi:type="dcterms:W3CDTF">2024-05-05T16:57:59Z</dcterms:modified>
</cp:coreProperties>
</file>