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00910K\OneDrive - SNCF\Bureau\"/>
    </mc:Choice>
  </mc:AlternateContent>
  <xr:revisionPtr revIDLastSave="0" documentId="13_ncr:1_{4B8596C4-0E0E-46FD-918F-003CBDDDA3DA}" xr6:coauthVersionLast="47" xr6:coauthVersionMax="47" xr10:uidLastSave="{00000000-0000-0000-0000-000000000000}"/>
  <bookViews>
    <workbookView xWindow="-120" yWindow="-120" windowWidth="20730" windowHeight="11160" xr2:uid="{E70A0E92-D4F6-4063-9CFF-5B6B9426A1B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F17" i="1" s="1"/>
  <c r="N17" i="1" s="1"/>
  <c r="I33" i="1"/>
  <c r="J24" i="1" l="1"/>
  <c r="N24" i="1" s="1"/>
  <c r="F27" i="1"/>
  <c r="N27" i="1" s="1"/>
  <c r="F23" i="1"/>
  <c r="I23" i="1" s="1"/>
  <c r="J23" i="1"/>
  <c r="N23" i="1" s="1"/>
  <c r="F24" i="1"/>
  <c r="I24" i="1" s="1"/>
  <c r="F21" i="1"/>
  <c r="N21" i="1" s="1"/>
  <c r="D45" i="1"/>
  <c r="D46" i="1" s="1"/>
  <c r="I32" i="1" l="1"/>
  <c r="N32" i="1"/>
  <c r="I35" i="1"/>
  <c r="F45" i="1" l="1"/>
  <c r="F46" i="1" s="1"/>
  <c r="F39" i="1"/>
  <c r="I39" i="1" s="1"/>
  <c r="I42" i="1" s="1"/>
  <c r="I45" i="1" s="1"/>
  <c r="I46" i="1" s="1"/>
</calcChain>
</file>

<file path=xl/sharedStrings.xml><?xml version="1.0" encoding="utf-8"?>
<sst xmlns="http://schemas.openxmlformats.org/spreadsheetml/2006/main" count="45" uniqueCount="43">
  <si>
    <t>Fiche de paie</t>
  </si>
  <si>
    <t>NOMBRE DE BASE</t>
  </si>
  <si>
    <t>TAUX</t>
  </si>
  <si>
    <t>GAINS</t>
  </si>
  <si>
    <t>RETENU</t>
  </si>
  <si>
    <t>BASE</t>
  </si>
  <si>
    <t>CHARGES PATRONALES</t>
  </si>
  <si>
    <t>DESIGNATION</t>
  </si>
  <si>
    <t>SALAIRE BRUT MENSUEL</t>
  </si>
  <si>
    <t>SANTE</t>
  </si>
  <si>
    <t>ACCIDENT TRAVAIL-MAL-PROFESSIONNELLE</t>
  </si>
  <si>
    <t>Cotisation Sécurité sociale</t>
  </si>
  <si>
    <t>RETRAITE</t>
  </si>
  <si>
    <t>Sécruité sociale plafonnée</t>
  </si>
  <si>
    <t>FAMILLE</t>
  </si>
  <si>
    <t>CONTRIBUTION EMPLOYEUR</t>
  </si>
  <si>
    <t>Autres contributions employeur</t>
  </si>
  <si>
    <t>EXONERATION DE COTISATIONS EMPLOYEUR</t>
  </si>
  <si>
    <t>TOTAL DES COTISATIONS ET CONTRIBUTIONS</t>
  </si>
  <si>
    <t>Net à payer avant impôt sur le revenu</t>
  </si>
  <si>
    <t>dont évolution de la rémunération liée à la suppression des cotisations chômage et maladie</t>
  </si>
  <si>
    <t>CHARGES SALARIALES</t>
  </si>
  <si>
    <t>Sécurité sociale - Malade invalidité décès</t>
  </si>
  <si>
    <t>Période du 01/08/2022 AU 31/08/2022</t>
  </si>
  <si>
    <t>BULLETIN  DE PAIE DU MOIS DE AOUT 2022</t>
  </si>
  <si>
    <t>TOTAUX</t>
  </si>
  <si>
    <t>MENSUELLE</t>
  </si>
  <si>
    <t>BRUT</t>
  </si>
  <si>
    <t>NET IMPOSABLE</t>
  </si>
  <si>
    <t xml:space="preserve">NET A PAYER </t>
  </si>
  <si>
    <t>Incapacité invalidité décès tranche 1</t>
  </si>
  <si>
    <t>complémentaire tranche 1</t>
  </si>
  <si>
    <t>ASSURANCE CHOMAGE</t>
  </si>
  <si>
    <t>chômage</t>
  </si>
  <si>
    <t>Indéminité repas</t>
  </si>
  <si>
    <t>Complémentaire santé</t>
  </si>
  <si>
    <t>Impot sur le revenu prélevé à la source(*)</t>
  </si>
  <si>
    <t>taux personnalisé</t>
  </si>
  <si>
    <t>NET A PAYER</t>
  </si>
  <si>
    <t>ANNUEL</t>
  </si>
  <si>
    <t>emploi: emballeur-manutentionnaire</t>
  </si>
  <si>
    <r>
      <rPr>
        <u/>
        <sz val="14"/>
        <color theme="1"/>
        <rFont val="Calibri"/>
        <family val="2"/>
        <scheme val="minor"/>
      </rPr>
      <t xml:space="preserve">Etablissement employeur:  </t>
    </r>
    <r>
      <rPr>
        <sz val="14"/>
        <color theme="1"/>
        <rFont val="Calibri"/>
        <family val="2"/>
        <scheme val="minor"/>
      </rPr>
      <t xml:space="preserve">         SARL NEGOFRUIT DE MONTPELLIIER                                   CODE NAF 51.3 A</t>
    </r>
  </si>
  <si>
    <t>Monsieur VALLS Francois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</si>
</sst>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%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5" fillId="0" borderId="0" xfId="0" applyFont="1"/>
    <xf numFmtId="0" fontId="6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1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10" fontId="0" fillId="0" borderId="11" xfId="1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1" applyNumberFormat="1" applyFont="1" applyBorder="1"/>
    <xf numFmtId="2" fontId="0" fillId="0" borderId="9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6" fillId="0" borderId="19" xfId="0" applyFont="1" applyBorder="1"/>
    <xf numFmtId="2" fontId="6" fillId="0" borderId="19" xfId="0" applyNumberFormat="1" applyFont="1" applyBorder="1"/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0" xfId="0" applyNumberFormat="1" applyFont="1" applyBorder="1"/>
    <xf numFmtId="0" fontId="7" fillId="0" borderId="11" xfId="0" applyFont="1" applyBorder="1"/>
    <xf numFmtId="0" fontId="5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2" xfId="0" applyNumberFormat="1" applyFont="1" applyBorder="1"/>
    <xf numFmtId="0" fontId="0" fillId="0" borderId="20" xfId="0" applyBorder="1"/>
    <xf numFmtId="0" fontId="0" fillId="0" borderId="0" xfId="0" applyFill="1" applyBorder="1"/>
    <xf numFmtId="0" fontId="2" fillId="0" borderId="11" xfId="0" applyFont="1" applyBorder="1"/>
    <xf numFmtId="0" fontId="10" fillId="0" borderId="11" xfId="0" applyFont="1" applyBorder="1"/>
    <xf numFmtId="0" fontId="0" fillId="0" borderId="15" xfId="0" applyBorder="1"/>
    <xf numFmtId="2" fontId="0" fillId="0" borderId="15" xfId="0" applyNumberFormat="1" applyBorder="1"/>
    <xf numFmtId="2" fontId="0" fillId="0" borderId="2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11" xfId="0" applyFont="1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2" fontId="0" fillId="0" borderId="2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/>
    <xf numFmtId="0" fontId="2" fillId="0" borderId="13" xfId="0" applyFont="1" applyBorder="1"/>
    <xf numFmtId="0" fontId="0" fillId="0" borderId="16" xfId="0" applyBorder="1"/>
    <xf numFmtId="0" fontId="0" fillId="0" borderId="17" xfId="0" applyBorder="1"/>
    <xf numFmtId="2" fontId="0" fillId="0" borderId="17" xfId="0" applyNumberFormat="1" applyBorder="1"/>
    <xf numFmtId="0" fontId="0" fillId="0" borderId="17" xfId="0" applyBorder="1" applyAlignment="1">
      <alignment horizontal="center"/>
    </xf>
    <xf numFmtId="2" fontId="0" fillId="0" borderId="18" xfId="0" applyNumberFormat="1" applyBorder="1"/>
    <xf numFmtId="0" fontId="0" fillId="0" borderId="3" xfId="0" applyBorder="1"/>
    <xf numFmtId="0" fontId="0" fillId="0" borderId="18" xfId="0" applyBorder="1"/>
    <xf numFmtId="0" fontId="0" fillId="0" borderId="5" xfId="0" applyBorder="1"/>
    <xf numFmtId="0" fontId="0" fillId="0" borderId="6" xfId="0" applyBorder="1"/>
    <xf numFmtId="2" fontId="0" fillId="0" borderId="6" xfId="0" applyNumberFormat="1" applyBorder="1"/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/>
    <xf numFmtId="165" fontId="0" fillId="0" borderId="17" xfId="1" applyNumberFormat="1" applyFont="1" applyBorder="1" applyAlignment="1">
      <alignment horizontal="center"/>
    </xf>
    <xf numFmtId="0" fontId="4" fillId="0" borderId="0" xfId="0" applyFont="1" applyBorder="1"/>
    <xf numFmtId="0" fontId="0" fillId="0" borderId="24" xfId="0" applyFill="1" applyBorder="1"/>
    <xf numFmtId="0" fontId="0" fillId="0" borderId="11" xfId="0" applyNumberFormat="1" applyBorder="1" applyAlignment="1">
      <alignment horizontal="center"/>
    </xf>
    <xf numFmtId="0" fontId="0" fillId="0" borderId="11" xfId="0" applyNumberFormat="1" applyFill="1" applyBorder="1"/>
    <xf numFmtId="0" fontId="0" fillId="0" borderId="11" xfId="0" applyNumberFormat="1" applyBorder="1"/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0" fontId="2" fillId="0" borderId="24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/>
    <xf numFmtId="164" fontId="0" fillId="0" borderId="11" xfId="1" applyNumberFormat="1" applyFont="1" applyFill="1" applyBorder="1" applyAlignment="1">
      <alignment horizontal="center"/>
    </xf>
    <xf numFmtId="43" fontId="0" fillId="0" borderId="17" xfId="2" applyFont="1" applyBorder="1" applyAlignment="1">
      <alignment horizontal="center"/>
    </xf>
    <xf numFmtId="43" fontId="0" fillId="0" borderId="17" xfId="2" applyFont="1" applyBorder="1"/>
    <xf numFmtId="0" fontId="11" fillId="0" borderId="9" xfId="0" applyFont="1" applyBorder="1"/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7" xfId="0" applyBorder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0" fontId="0" fillId="0" borderId="11" xfId="1" applyNumberFormat="1" applyFont="1" applyFill="1" applyBorder="1" applyAlignment="1">
      <alignment horizontal="center"/>
    </xf>
    <xf numFmtId="10" fontId="0" fillId="0" borderId="12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/>
    </xf>
    <xf numFmtId="9" fontId="0" fillId="0" borderId="12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2" fontId="0" fillId="2" borderId="22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EDD7-56A1-4999-8508-EB1FD4BA1676}">
  <dimension ref="A1:O46"/>
  <sheetViews>
    <sheetView showGridLines="0" tabSelected="1" zoomScale="61" zoomScaleNormal="100" workbookViewId="0">
      <selection activeCell="R8" sqref="R8"/>
    </sheetView>
  </sheetViews>
  <sheetFormatPr baseColWidth="10" defaultRowHeight="15" x14ac:dyDescent="0.25"/>
  <cols>
    <col min="5" max="5" width="14.7109375" customWidth="1"/>
    <col min="6" max="6" width="11.5703125" style="19"/>
    <col min="7" max="7" width="2.28515625" style="19" customWidth="1"/>
    <col min="9" max="9" width="11.5703125" style="25"/>
    <col min="10" max="10" width="6.5703125" style="19" customWidth="1"/>
    <col min="11" max="11" width="3.28515625" style="19" customWidth="1"/>
    <col min="12" max="12" width="7" style="12" customWidth="1"/>
    <col min="13" max="13" width="5.5703125" style="12" customWidth="1"/>
    <col min="14" max="14" width="6.85546875" style="19" customWidth="1"/>
    <col min="15" max="15" width="11.42578125" style="19" customWidth="1"/>
  </cols>
  <sheetData>
    <row r="1" spans="1:15" s="8" customFormat="1" ht="33.75" x14ac:dyDescent="0.5">
      <c r="A1" s="104" t="s">
        <v>0</v>
      </c>
      <c r="B1" s="45"/>
      <c r="C1" s="45"/>
      <c r="D1" s="45"/>
      <c r="E1" s="45"/>
      <c r="F1" s="46"/>
      <c r="G1" s="46"/>
      <c r="H1" s="45"/>
      <c r="I1" s="47"/>
      <c r="J1" s="46"/>
      <c r="K1" s="46"/>
      <c r="L1" s="48"/>
      <c r="M1" s="48"/>
      <c r="N1" s="46"/>
      <c r="O1" s="49"/>
    </row>
    <row r="2" spans="1:15" s="7" customFormat="1" ht="26.25" x14ac:dyDescent="0.4">
      <c r="A2" s="50" t="s">
        <v>23</v>
      </c>
      <c r="B2" s="51"/>
      <c r="C2" s="51"/>
      <c r="D2" s="51"/>
      <c r="E2" s="51"/>
      <c r="F2" s="52"/>
      <c r="G2" s="52"/>
      <c r="H2" s="89" t="s">
        <v>24</v>
      </c>
      <c r="I2" s="53"/>
      <c r="J2" s="52"/>
      <c r="K2" s="52"/>
      <c r="L2" s="54"/>
      <c r="M2" s="54"/>
      <c r="N2" s="52"/>
      <c r="O2" s="55"/>
    </row>
    <row r="3" spans="1:15" ht="15.75" thickBot="1" x14ac:dyDescent="0.3">
      <c r="A3" s="5"/>
      <c r="B3" s="41"/>
      <c r="C3" s="41"/>
      <c r="D3" s="41"/>
      <c r="E3" s="41"/>
      <c r="F3" s="40"/>
      <c r="G3" s="40"/>
      <c r="H3" s="41"/>
      <c r="I3" s="42"/>
      <c r="J3" s="40"/>
      <c r="K3" s="40"/>
      <c r="L3" s="43"/>
      <c r="M3" s="43"/>
      <c r="N3" s="40"/>
      <c r="O3" s="23"/>
    </row>
    <row r="4" spans="1:15" ht="24" customHeight="1" x14ac:dyDescent="0.25">
      <c r="A4" s="118" t="s">
        <v>41</v>
      </c>
      <c r="B4" s="119"/>
      <c r="C4" s="120"/>
      <c r="D4" s="41"/>
      <c r="E4" s="41"/>
      <c r="F4" s="40"/>
      <c r="G4" s="40"/>
      <c r="H4" s="41"/>
      <c r="I4" s="112" t="s">
        <v>42</v>
      </c>
      <c r="J4" s="113"/>
      <c r="K4" s="113"/>
      <c r="L4" s="113"/>
      <c r="M4" s="113"/>
      <c r="N4" s="114"/>
      <c r="O4" s="23"/>
    </row>
    <row r="5" spans="1:15" ht="25.15" customHeight="1" thickBot="1" x14ac:dyDescent="0.3">
      <c r="A5" s="121"/>
      <c r="B5" s="122"/>
      <c r="C5" s="123"/>
      <c r="D5" s="41"/>
      <c r="E5" s="41"/>
      <c r="F5" s="40"/>
      <c r="G5" s="40"/>
      <c r="H5" s="41"/>
      <c r="I5" s="115"/>
      <c r="J5" s="116"/>
      <c r="K5" s="116"/>
      <c r="L5" s="116"/>
      <c r="M5" s="116"/>
      <c r="N5" s="117"/>
      <c r="O5" s="23"/>
    </row>
    <row r="6" spans="1:15" ht="25.15" customHeight="1" x14ac:dyDescent="0.35">
      <c r="A6" s="121"/>
      <c r="B6" s="122"/>
      <c r="C6" s="123"/>
      <c r="D6" s="41"/>
      <c r="E6" s="41"/>
      <c r="F6" s="109"/>
      <c r="G6" s="40"/>
      <c r="H6" s="41"/>
      <c r="I6" s="110" t="s">
        <v>40</v>
      </c>
      <c r="J6" s="107"/>
      <c r="K6" s="106"/>
      <c r="L6" s="108"/>
      <c r="M6" s="105"/>
      <c r="N6" s="105"/>
      <c r="O6" s="23"/>
    </row>
    <row r="7" spans="1:15" x14ac:dyDescent="0.25">
      <c r="A7" s="121"/>
      <c r="B7" s="122"/>
      <c r="C7" s="123"/>
      <c r="D7" s="41"/>
      <c r="E7" s="41"/>
      <c r="F7" s="40"/>
      <c r="G7" s="40"/>
      <c r="H7" s="41"/>
      <c r="I7" s="42"/>
      <c r="J7" s="40"/>
      <c r="K7" s="40"/>
      <c r="L7" s="43"/>
      <c r="M7" s="43"/>
      <c r="N7" s="40"/>
      <c r="O7" s="23"/>
    </row>
    <row r="8" spans="1:15" ht="15.75" thickBot="1" x14ac:dyDescent="0.3">
      <c r="A8" s="121"/>
      <c r="B8" s="122"/>
      <c r="C8" s="123"/>
      <c r="D8" s="41"/>
      <c r="E8" s="41"/>
      <c r="F8" s="40"/>
      <c r="G8" s="40"/>
      <c r="H8" s="41"/>
      <c r="I8" s="42"/>
      <c r="J8" s="40"/>
      <c r="K8" s="40"/>
      <c r="L8" s="43"/>
      <c r="M8" s="43"/>
      <c r="N8" s="40"/>
      <c r="O8" s="23"/>
    </row>
    <row r="9" spans="1:15" ht="15.75" thickBot="1" x14ac:dyDescent="0.3">
      <c r="A9" s="124"/>
      <c r="B9" s="125"/>
      <c r="C9" s="126"/>
      <c r="D9" s="41"/>
      <c r="E9" s="41"/>
      <c r="F9" s="40"/>
      <c r="G9" s="40"/>
      <c r="H9" s="139" t="s">
        <v>21</v>
      </c>
      <c r="I9" s="140"/>
      <c r="J9" s="139" t="s">
        <v>6</v>
      </c>
      <c r="K9" s="140"/>
      <c r="L9" s="140"/>
      <c r="M9" s="140"/>
      <c r="N9" s="140"/>
      <c r="O9" s="151"/>
    </row>
    <row r="10" spans="1:15" s="2" customFormat="1" x14ac:dyDescent="0.25">
      <c r="A10" s="141" t="s">
        <v>7</v>
      </c>
      <c r="B10" s="142"/>
      <c r="C10" s="142"/>
      <c r="D10" s="142"/>
      <c r="E10" s="132"/>
      <c r="F10" s="166" t="s">
        <v>1</v>
      </c>
      <c r="G10" s="167"/>
      <c r="H10" s="131" t="s">
        <v>2</v>
      </c>
      <c r="I10" s="152" t="s">
        <v>3</v>
      </c>
      <c r="J10" s="152" t="s">
        <v>5</v>
      </c>
      <c r="K10" s="153"/>
      <c r="L10" s="131" t="s">
        <v>2</v>
      </c>
      <c r="M10" s="132"/>
      <c r="N10" s="152" t="s">
        <v>4</v>
      </c>
      <c r="O10" s="172"/>
    </row>
    <row r="11" spans="1:15" s="2" customFormat="1" ht="15.75" thickBot="1" x14ac:dyDescent="0.3">
      <c r="A11" s="143"/>
      <c r="B11" s="144"/>
      <c r="C11" s="144"/>
      <c r="D11" s="144"/>
      <c r="E11" s="134"/>
      <c r="F11" s="168"/>
      <c r="G11" s="169"/>
      <c r="H11" s="133"/>
      <c r="I11" s="154"/>
      <c r="J11" s="154"/>
      <c r="K11" s="155"/>
      <c r="L11" s="133"/>
      <c r="M11" s="134"/>
      <c r="N11" s="154"/>
      <c r="O11" s="173"/>
    </row>
    <row r="12" spans="1:15" x14ac:dyDescent="0.25">
      <c r="A12" s="56"/>
      <c r="B12" s="3"/>
      <c r="C12" s="3"/>
      <c r="D12" s="3"/>
      <c r="E12" s="3"/>
      <c r="F12" s="20"/>
      <c r="G12" s="21"/>
      <c r="H12" s="4"/>
      <c r="I12" s="37"/>
      <c r="J12" s="20"/>
      <c r="K12" s="21"/>
      <c r="L12" s="15"/>
      <c r="M12" s="16"/>
      <c r="N12" s="20"/>
      <c r="O12" s="21"/>
    </row>
    <row r="13" spans="1:15" x14ac:dyDescent="0.25">
      <c r="A13" s="14"/>
      <c r="B13" s="57"/>
      <c r="C13" s="57"/>
      <c r="D13" s="57"/>
      <c r="E13" s="57"/>
      <c r="F13" s="22"/>
      <c r="G13" s="23"/>
      <c r="H13" s="5"/>
      <c r="I13" s="24"/>
      <c r="J13" s="22"/>
      <c r="K13" s="23"/>
      <c r="L13" s="9"/>
      <c r="M13" s="10"/>
      <c r="N13" s="22"/>
      <c r="O13" s="23"/>
    </row>
    <row r="14" spans="1:15" x14ac:dyDescent="0.25">
      <c r="A14" s="135" t="s">
        <v>8</v>
      </c>
      <c r="B14" s="136"/>
      <c r="C14" s="136"/>
      <c r="D14" s="136"/>
      <c r="E14" s="136"/>
      <c r="F14" s="149">
        <v>151.66999999999999</v>
      </c>
      <c r="G14" s="150"/>
      <c r="H14" s="35">
        <v>11.07</v>
      </c>
      <c r="I14" s="91">
        <f>SUM(F14)*(H14)</f>
        <v>1678.9868999999999</v>
      </c>
      <c r="J14" s="22"/>
      <c r="K14" s="23"/>
      <c r="L14" s="9"/>
      <c r="M14" s="10"/>
      <c r="N14" s="22"/>
      <c r="O14" s="23"/>
    </row>
    <row r="15" spans="1:15" x14ac:dyDescent="0.25">
      <c r="A15" s="14"/>
      <c r="B15" s="57"/>
      <c r="C15" s="57"/>
      <c r="D15" s="57"/>
      <c r="E15" s="57"/>
      <c r="F15" s="22"/>
      <c r="G15" s="23"/>
      <c r="H15" s="5"/>
      <c r="I15" s="24"/>
      <c r="J15" s="22"/>
      <c r="K15" s="23"/>
      <c r="L15" s="9"/>
      <c r="M15" s="10"/>
      <c r="N15" s="22"/>
      <c r="O15" s="23"/>
    </row>
    <row r="16" spans="1:15" x14ac:dyDescent="0.25">
      <c r="A16" s="135" t="s">
        <v>9</v>
      </c>
      <c r="B16" s="136"/>
      <c r="C16" s="136"/>
      <c r="D16" s="136"/>
      <c r="E16" s="136"/>
      <c r="F16" s="22"/>
      <c r="G16" s="23"/>
      <c r="H16" s="5"/>
      <c r="I16" s="24"/>
      <c r="J16" s="22"/>
      <c r="K16" s="23"/>
      <c r="L16" s="9"/>
      <c r="M16" s="10"/>
      <c r="N16" s="22"/>
      <c r="O16" s="23"/>
    </row>
    <row r="17" spans="1:15" x14ac:dyDescent="0.25">
      <c r="A17" s="14" t="s">
        <v>22</v>
      </c>
      <c r="B17" s="57"/>
      <c r="C17" s="57"/>
      <c r="D17" s="57"/>
      <c r="E17" s="57"/>
      <c r="F17" s="137">
        <f>I14</f>
        <v>1678.9868999999999</v>
      </c>
      <c r="G17" s="138"/>
      <c r="H17" s="34"/>
      <c r="I17" s="24"/>
      <c r="J17" s="22"/>
      <c r="K17" s="23"/>
      <c r="L17" s="145">
        <v>7.0000000000000007E-2</v>
      </c>
      <c r="M17" s="146"/>
      <c r="N17" s="149">
        <f>SUM(F17*L17)</f>
        <v>117.529083</v>
      </c>
      <c r="O17" s="150"/>
    </row>
    <row r="18" spans="1:15" s="13" customFormat="1" x14ac:dyDescent="0.25">
      <c r="A18" s="14" t="s">
        <v>30</v>
      </c>
      <c r="B18" s="57"/>
      <c r="C18" s="57"/>
      <c r="D18" s="57"/>
      <c r="E18" s="57"/>
      <c r="F18" s="32"/>
      <c r="G18" s="33"/>
      <c r="H18" s="101"/>
      <c r="I18" s="32"/>
      <c r="J18" s="29"/>
      <c r="K18" s="30"/>
      <c r="L18" s="65"/>
      <c r="M18" s="66"/>
      <c r="N18" s="29"/>
      <c r="O18" s="30"/>
    </row>
    <row r="19" spans="1:15" x14ac:dyDescent="0.25">
      <c r="A19" s="5" t="s">
        <v>35</v>
      </c>
      <c r="B19" s="41"/>
      <c r="C19" s="41"/>
      <c r="D19" s="41"/>
      <c r="E19" s="41"/>
      <c r="F19" s="22"/>
      <c r="G19" s="23"/>
      <c r="H19" s="5"/>
      <c r="I19" s="24">
        <v>64.349999999999994</v>
      </c>
      <c r="J19" s="22"/>
      <c r="K19" s="23"/>
      <c r="L19" s="9"/>
      <c r="M19" s="10"/>
      <c r="N19" s="149">
        <v>64.349999999999994</v>
      </c>
      <c r="O19" s="150"/>
    </row>
    <row r="20" spans="1:15" s="13" customFormat="1" x14ac:dyDescent="0.25">
      <c r="A20" s="64" t="s">
        <v>10</v>
      </c>
      <c r="B20" s="57"/>
      <c r="C20" s="57"/>
      <c r="D20" s="57"/>
      <c r="E20" s="57"/>
      <c r="F20" s="127"/>
      <c r="G20" s="128"/>
      <c r="H20" s="14"/>
      <c r="I20" s="26"/>
      <c r="J20" s="29"/>
      <c r="K20" s="30"/>
      <c r="L20" s="156"/>
      <c r="M20" s="157"/>
      <c r="N20" s="29"/>
      <c r="O20" s="30"/>
    </row>
    <row r="21" spans="1:15" s="13" customFormat="1" x14ac:dyDescent="0.25">
      <c r="A21" s="14" t="s">
        <v>11</v>
      </c>
      <c r="B21" s="57"/>
      <c r="C21" s="57"/>
      <c r="D21" s="57"/>
      <c r="E21" s="57"/>
      <c r="F21" s="92">
        <f>I14</f>
        <v>1678.9868999999999</v>
      </c>
      <c r="G21" s="30"/>
      <c r="H21" s="14"/>
      <c r="I21" s="26"/>
      <c r="J21" s="127"/>
      <c r="K21" s="128"/>
      <c r="L21" s="160">
        <v>2.4E-2</v>
      </c>
      <c r="M21" s="161"/>
      <c r="N21" s="127">
        <f>F21*L21</f>
        <v>40.295685599999999</v>
      </c>
      <c r="O21" s="128"/>
    </row>
    <row r="22" spans="1:15" s="13" customFormat="1" x14ac:dyDescent="0.25">
      <c r="A22" s="64" t="s">
        <v>12</v>
      </c>
      <c r="B22" s="57"/>
      <c r="C22" s="57"/>
      <c r="D22" s="57"/>
      <c r="E22" s="57"/>
      <c r="F22" s="29"/>
      <c r="G22" s="30"/>
      <c r="H22" s="14"/>
      <c r="I22" s="26"/>
      <c r="J22" s="29"/>
      <c r="K22" s="30"/>
      <c r="L22" s="38"/>
      <c r="M22" s="39"/>
      <c r="N22" s="29"/>
      <c r="O22" s="30"/>
    </row>
    <row r="23" spans="1:15" x14ac:dyDescent="0.25">
      <c r="A23" s="5" t="s">
        <v>13</v>
      </c>
      <c r="B23" s="41"/>
      <c r="C23" s="41"/>
      <c r="D23" s="41"/>
      <c r="E23" s="41"/>
      <c r="F23" s="93">
        <f>I14</f>
        <v>1678.9868999999999</v>
      </c>
      <c r="G23" s="23"/>
      <c r="H23" s="31">
        <v>6.9000000000000006E-2</v>
      </c>
      <c r="I23" s="24">
        <f>F23*H23</f>
        <v>115.8500961</v>
      </c>
      <c r="J23" s="149">
        <f>I14</f>
        <v>1678.9868999999999</v>
      </c>
      <c r="K23" s="150"/>
      <c r="L23" s="147">
        <v>8.5500000000000007E-2</v>
      </c>
      <c r="M23" s="148"/>
      <c r="N23" s="149">
        <f>J23*L23</f>
        <v>143.55337994999999</v>
      </c>
      <c r="O23" s="150"/>
    </row>
    <row r="24" spans="1:15" x14ac:dyDescent="0.25">
      <c r="A24" s="5" t="s">
        <v>31</v>
      </c>
      <c r="B24" s="41"/>
      <c r="C24" s="41"/>
      <c r="D24" s="41"/>
      <c r="E24" s="41"/>
      <c r="F24" s="93">
        <f>I14</f>
        <v>1678.9868999999999</v>
      </c>
      <c r="G24" s="23"/>
      <c r="H24" s="11">
        <v>4.0099999999999997E-2</v>
      </c>
      <c r="I24" s="24">
        <f>F24*H24</f>
        <v>67.327374689999985</v>
      </c>
      <c r="J24" s="149">
        <f>I14</f>
        <v>1678.9868999999999</v>
      </c>
      <c r="K24" s="150"/>
      <c r="L24" s="170">
        <v>6.0100000000000001E-2</v>
      </c>
      <c r="M24" s="171"/>
      <c r="N24" s="149">
        <f>J24*L24</f>
        <v>100.90711268999999</v>
      </c>
      <c r="O24" s="150"/>
    </row>
    <row r="25" spans="1:15" s="13" customFormat="1" x14ac:dyDescent="0.25">
      <c r="A25" s="64" t="s">
        <v>14</v>
      </c>
      <c r="B25" s="57"/>
      <c r="C25" s="57"/>
      <c r="D25" s="57"/>
      <c r="E25" s="57"/>
      <c r="F25" s="29"/>
      <c r="G25" s="30"/>
      <c r="H25" s="14"/>
      <c r="I25" s="26"/>
      <c r="J25" s="29"/>
      <c r="K25" s="30"/>
      <c r="L25" s="38"/>
      <c r="M25" s="39"/>
      <c r="N25" s="29"/>
      <c r="O25" s="30"/>
    </row>
    <row r="26" spans="1:15" s="13" customFormat="1" x14ac:dyDescent="0.25">
      <c r="A26" s="64" t="s">
        <v>32</v>
      </c>
      <c r="B26" s="57"/>
      <c r="C26" s="57"/>
      <c r="D26" s="57"/>
      <c r="E26" s="57"/>
      <c r="F26" s="29"/>
      <c r="G26" s="30"/>
      <c r="H26" s="14"/>
      <c r="I26" s="26"/>
      <c r="J26" s="127"/>
      <c r="K26" s="128"/>
      <c r="L26" s="129"/>
      <c r="M26" s="130"/>
      <c r="N26" s="127"/>
      <c r="O26" s="128"/>
    </row>
    <row r="27" spans="1:15" s="13" customFormat="1" x14ac:dyDescent="0.25">
      <c r="A27" s="14" t="s">
        <v>33</v>
      </c>
      <c r="B27" s="57"/>
      <c r="C27" s="57"/>
      <c r="D27" s="57"/>
      <c r="E27" s="57"/>
      <c r="F27" s="164">
        <f>I14</f>
        <v>1678.9868999999999</v>
      </c>
      <c r="G27" s="165"/>
      <c r="H27" s="14"/>
      <c r="I27" s="26"/>
      <c r="J27" s="127"/>
      <c r="K27" s="128"/>
      <c r="L27" s="129">
        <v>4.0500000000000001E-2</v>
      </c>
      <c r="M27" s="130"/>
      <c r="N27" s="127">
        <f>SUM(F27*L27)</f>
        <v>67.998969450000004</v>
      </c>
      <c r="O27" s="128"/>
    </row>
    <row r="28" spans="1:15" s="13" customFormat="1" x14ac:dyDescent="0.25">
      <c r="A28" s="64" t="s">
        <v>15</v>
      </c>
      <c r="B28" s="57"/>
      <c r="C28" s="57"/>
      <c r="D28" s="57"/>
      <c r="E28" s="57"/>
      <c r="F28" s="29"/>
      <c r="G28" s="30"/>
      <c r="H28" s="14"/>
      <c r="I28" s="26"/>
      <c r="J28" s="127"/>
      <c r="K28" s="128"/>
      <c r="L28" s="38"/>
      <c r="M28" s="39"/>
      <c r="N28" s="29"/>
      <c r="O28" s="30"/>
    </row>
    <row r="29" spans="1:15" s="13" customFormat="1" x14ac:dyDescent="0.25">
      <c r="A29" s="14" t="s">
        <v>16</v>
      </c>
      <c r="B29" s="57"/>
      <c r="C29" s="57"/>
      <c r="D29" s="57"/>
      <c r="E29" s="57"/>
      <c r="F29" s="29"/>
      <c r="G29" s="30"/>
      <c r="H29" s="90"/>
      <c r="I29" s="67"/>
      <c r="J29" s="127"/>
      <c r="K29" s="128"/>
      <c r="L29" s="38"/>
      <c r="M29" s="39"/>
      <c r="N29" s="29"/>
      <c r="O29" s="30"/>
    </row>
    <row r="30" spans="1:15" s="100" customFormat="1" x14ac:dyDescent="0.25">
      <c r="A30" s="64" t="s">
        <v>17</v>
      </c>
      <c r="B30" s="68"/>
      <c r="C30" s="68"/>
      <c r="D30" s="68"/>
      <c r="E30" s="68"/>
      <c r="F30" s="94"/>
      <c r="G30" s="95"/>
      <c r="H30" s="96"/>
      <c r="I30" s="97"/>
      <c r="J30" s="158"/>
      <c r="K30" s="159"/>
      <c r="L30" s="98"/>
      <c r="M30" s="99"/>
      <c r="N30" s="94"/>
      <c r="O30" s="95"/>
    </row>
    <row r="31" spans="1:15" s="13" customFormat="1" x14ac:dyDescent="0.25">
      <c r="A31" s="14"/>
      <c r="B31" s="57"/>
      <c r="C31" s="57"/>
      <c r="D31" s="57"/>
      <c r="E31" s="57"/>
      <c r="F31" s="29"/>
      <c r="G31" s="30"/>
      <c r="H31" s="90"/>
      <c r="I31" s="67"/>
      <c r="J31" s="29"/>
      <c r="K31" s="30"/>
      <c r="L31" s="38"/>
      <c r="M31" s="39"/>
      <c r="N31" s="29"/>
      <c r="O31" s="30"/>
    </row>
    <row r="32" spans="1:15" s="13" customFormat="1" x14ac:dyDescent="0.25">
      <c r="A32" s="64" t="s">
        <v>18</v>
      </c>
      <c r="B32" s="68"/>
      <c r="C32" s="68"/>
      <c r="D32" s="68"/>
      <c r="E32" s="68"/>
      <c r="F32" s="29"/>
      <c r="G32" s="30"/>
      <c r="H32" s="90"/>
      <c r="I32" s="33">
        <f>SUM(I19+I23+I24)</f>
        <v>247.52747079</v>
      </c>
      <c r="J32" s="29"/>
      <c r="K32" s="30"/>
      <c r="L32" s="70"/>
      <c r="M32" s="39"/>
      <c r="N32" s="127">
        <f>SUM(N17+N19+N21+N23+N24+N27)</f>
        <v>534.63423068999998</v>
      </c>
      <c r="O32" s="128"/>
    </row>
    <row r="33" spans="1:15" s="13" customFormat="1" x14ac:dyDescent="0.25">
      <c r="A33" s="14" t="s">
        <v>34</v>
      </c>
      <c r="B33" s="57"/>
      <c r="C33" s="57"/>
      <c r="D33" s="57"/>
      <c r="E33" s="57"/>
      <c r="F33" s="127">
        <v>6.3</v>
      </c>
      <c r="G33" s="128"/>
      <c r="H33" s="14">
        <v>22</v>
      </c>
      <c r="I33" s="69">
        <f>F33*H33</f>
        <v>138.6</v>
      </c>
      <c r="J33" s="127"/>
      <c r="K33" s="128"/>
      <c r="L33" s="156"/>
      <c r="M33" s="157"/>
      <c r="N33" s="71"/>
      <c r="O33" s="72"/>
    </row>
    <row r="34" spans="1:15" s="13" customFormat="1" x14ac:dyDescent="0.25">
      <c r="A34" s="14"/>
      <c r="B34" s="57"/>
      <c r="C34" s="57"/>
      <c r="D34" s="57"/>
      <c r="E34" s="57"/>
      <c r="F34" s="29"/>
      <c r="G34" s="30"/>
      <c r="H34" s="14"/>
      <c r="I34" s="69"/>
      <c r="J34" s="29"/>
      <c r="K34" s="30"/>
      <c r="L34" s="38"/>
      <c r="M34" s="39"/>
      <c r="N34" s="73"/>
      <c r="O34" s="30"/>
    </row>
    <row r="35" spans="1:15" s="13" customFormat="1" x14ac:dyDescent="0.25">
      <c r="A35" s="64" t="s">
        <v>19</v>
      </c>
      <c r="B35" s="57"/>
      <c r="C35" s="57"/>
      <c r="D35" s="57"/>
      <c r="E35" s="57"/>
      <c r="F35" s="29"/>
      <c r="G35" s="30"/>
      <c r="H35" s="14"/>
      <c r="I35" s="69">
        <f>SUM(I14)+(I33)-(I32)</f>
        <v>1570.0594292099997</v>
      </c>
      <c r="J35" s="29"/>
      <c r="K35" s="30"/>
      <c r="L35" s="38"/>
      <c r="M35" s="39"/>
      <c r="N35" s="73"/>
      <c r="O35" s="30"/>
    </row>
    <row r="36" spans="1:15" x14ac:dyDescent="0.25">
      <c r="A36" s="162" t="s">
        <v>20</v>
      </c>
      <c r="B36" s="163"/>
      <c r="C36" s="163"/>
      <c r="D36" s="163"/>
      <c r="E36" s="163"/>
      <c r="F36" s="22"/>
      <c r="G36" s="23"/>
      <c r="H36" s="5"/>
      <c r="I36" s="62"/>
      <c r="J36" s="22"/>
      <c r="K36" s="23"/>
      <c r="L36" s="9"/>
      <c r="M36" s="10"/>
      <c r="N36" s="40"/>
      <c r="O36" s="23"/>
    </row>
    <row r="37" spans="1:15" x14ac:dyDescent="0.25">
      <c r="A37" s="162"/>
      <c r="B37" s="163"/>
      <c r="C37" s="163"/>
      <c r="D37" s="163"/>
      <c r="E37" s="163"/>
      <c r="F37" s="22"/>
      <c r="G37" s="23"/>
      <c r="H37" s="5"/>
      <c r="I37" s="62"/>
      <c r="J37" s="22"/>
      <c r="K37" s="23"/>
      <c r="L37" s="9"/>
      <c r="M37" s="10"/>
      <c r="N37" s="40"/>
      <c r="O37" s="23"/>
    </row>
    <row r="38" spans="1:15" x14ac:dyDescent="0.25">
      <c r="A38" s="5"/>
      <c r="B38" s="41"/>
      <c r="C38" s="41"/>
      <c r="D38" s="41"/>
      <c r="E38" s="41"/>
      <c r="F38" s="22"/>
      <c r="G38" s="23"/>
      <c r="H38" s="5"/>
      <c r="I38" s="62"/>
      <c r="J38" s="22"/>
      <c r="K38" s="23"/>
      <c r="L38" s="9"/>
      <c r="M38" s="10"/>
      <c r="N38" s="40"/>
      <c r="O38" s="23"/>
    </row>
    <row r="39" spans="1:15" x14ac:dyDescent="0.25">
      <c r="A39" s="58" t="s">
        <v>36</v>
      </c>
      <c r="B39" s="41"/>
      <c r="C39" s="41"/>
      <c r="D39" s="41"/>
      <c r="E39" s="41"/>
      <c r="F39" s="22">
        <f>I35</f>
        <v>1570.0594292099997</v>
      </c>
      <c r="G39" s="23"/>
      <c r="H39" s="36">
        <v>1.4E-2</v>
      </c>
      <c r="I39" s="62">
        <f>F39*H39</f>
        <v>21.980832008939998</v>
      </c>
      <c r="J39" s="22"/>
      <c r="K39" s="23"/>
      <c r="L39" s="9"/>
      <c r="M39" s="10"/>
      <c r="N39" s="40"/>
      <c r="O39" s="23"/>
    </row>
    <row r="40" spans="1:15" x14ac:dyDescent="0.25">
      <c r="A40" s="59" t="s">
        <v>37</v>
      </c>
      <c r="B40" s="41"/>
      <c r="C40" s="41"/>
      <c r="D40" s="41"/>
      <c r="E40" s="41"/>
      <c r="F40" s="22"/>
      <c r="G40" s="23"/>
      <c r="H40" s="5"/>
      <c r="I40" s="62"/>
      <c r="J40" s="22"/>
      <c r="K40" s="23"/>
      <c r="L40" s="9"/>
      <c r="M40" s="10"/>
      <c r="N40" s="40"/>
      <c r="O40" s="23"/>
    </row>
    <row r="41" spans="1:15" x14ac:dyDescent="0.25">
      <c r="A41" s="59"/>
      <c r="B41" s="41"/>
      <c r="C41" s="41"/>
      <c r="D41" s="41"/>
      <c r="E41" s="41"/>
      <c r="F41" s="22"/>
      <c r="G41" s="23"/>
      <c r="H41" s="5"/>
      <c r="I41" s="62"/>
      <c r="J41" s="22"/>
      <c r="K41" s="23"/>
      <c r="L41" s="9"/>
      <c r="M41" s="10"/>
      <c r="N41" s="40"/>
      <c r="O41" s="23"/>
    </row>
    <row r="42" spans="1:15" x14ac:dyDescent="0.25">
      <c r="A42" s="74" t="s">
        <v>38</v>
      </c>
      <c r="B42" s="60"/>
      <c r="C42" s="60"/>
      <c r="D42" s="60"/>
      <c r="E42" s="60"/>
      <c r="F42" s="27"/>
      <c r="G42" s="28"/>
      <c r="H42" s="6"/>
      <c r="I42" s="63">
        <f>I35-I39</f>
        <v>1548.0785972010597</v>
      </c>
      <c r="J42" s="27"/>
      <c r="K42" s="28"/>
      <c r="L42" s="17"/>
      <c r="M42" s="18"/>
      <c r="N42" s="61"/>
      <c r="O42" s="28"/>
    </row>
    <row r="43" spans="1:15" ht="15.75" thickBot="1" x14ac:dyDescent="0.3">
      <c r="A43" s="44"/>
    </row>
    <row r="44" spans="1:15" ht="15.75" thickBot="1" x14ac:dyDescent="0.3">
      <c r="A44" s="1" t="s">
        <v>25</v>
      </c>
      <c r="B44" s="3"/>
      <c r="C44" s="80"/>
      <c r="D44" s="82" t="s">
        <v>27</v>
      </c>
      <c r="E44" s="83"/>
      <c r="F44" s="84" t="s">
        <v>28</v>
      </c>
      <c r="G44" s="84"/>
      <c r="H44" s="86" t="s">
        <v>2</v>
      </c>
      <c r="I44" s="85" t="s">
        <v>29</v>
      </c>
      <c r="J44" s="84"/>
      <c r="K44" s="84"/>
      <c r="L44" s="86"/>
      <c r="M44" s="86"/>
      <c r="N44" s="84"/>
      <c r="O44" s="87"/>
    </row>
    <row r="45" spans="1:15" ht="15.75" thickBot="1" x14ac:dyDescent="0.3">
      <c r="A45" s="82" t="s">
        <v>26</v>
      </c>
      <c r="B45" s="83"/>
      <c r="C45" s="111"/>
      <c r="D45" s="103">
        <f>I14</f>
        <v>1678.9868999999999</v>
      </c>
      <c r="E45" s="76"/>
      <c r="F45" s="103">
        <f>I35</f>
        <v>1570.0594292099997</v>
      </c>
      <c r="G45" s="77"/>
      <c r="H45" s="88">
        <v>1.4E-2</v>
      </c>
      <c r="I45" s="102">
        <f>I42</f>
        <v>1548.0785972010597</v>
      </c>
      <c r="J45" s="77"/>
      <c r="K45" s="77"/>
      <c r="L45" s="78"/>
      <c r="M45" s="78"/>
      <c r="N45" s="77"/>
      <c r="O45" s="79"/>
    </row>
    <row r="46" spans="1:15" ht="15.75" thickBot="1" x14ac:dyDescent="0.3">
      <c r="A46" s="75" t="s">
        <v>39</v>
      </c>
      <c r="B46" s="76"/>
      <c r="C46" s="81"/>
      <c r="D46" s="103">
        <f>D45*8</f>
        <v>13431.895199999999</v>
      </c>
      <c r="E46" s="76"/>
      <c r="F46" s="103">
        <f>F45*8</f>
        <v>12560.475433679998</v>
      </c>
      <c r="G46" s="77"/>
      <c r="H46" s="88">
        <v>1.4E-2</v>
      </c>
      <c r="I46" s="102">
        <f>I45*8</f>
        <v>12384.628777608477</v>
      </c>
      <c r="J46" s="77"/>
      <c r="K46" s="77"/>
      <c r="L46" s="78"/>
      <c r="M46" s="78"/>
      <c r="N46" s="77"/>
      <c r="O46" s="79"/>
    </row>
  </sheetData>
  <mergeCells count="44">
    <mergeCell ref="N19:O19"/>
    <mergeCell ref="N24:O24"/>
    <mergeCell ref="F10:G11"/>
    <mergeCell ref="H10:H11"/>
    <mergeCell ref="I10:I11"/>
    <mergeCell ref="J24:K24"/>
    <mergeCell ref="L24:M24"/>
    <mergeCell ref="A36:E37"/>
    <mergeCell ref="F33:G33"/>
    <mergeCell ref="F27:G27"/>
    <mergeCell ref="A14:E14"/>
    <mergeCell ref="F14:G14"/>
    <mergeCell ref="J23:K23"/>
    <mergeCell ref="J9:O9"/>
    <mergeCell ref="J10:K11"/>
    <mergeCell ref="J33:K33"/>
    <mergeCell ref="L33:M33"/>
    <mergeCell ref="J29:K29"/>
    <mergeCell ref="J30:K30"/>
    <mergeCell ref="L20:M20"/>
    <mergeCell ref="L21:M21"/>
    <mergeCell ref="N17:O17"/>
    <mergeCell ref="N27:O27"/>
    <mergeCell ref="N26:O26"/>
    <mergeCell ref="N21:O21"/>
    <mergeCell ref="N23:O23"/>
    <mergeCell ref="N32:O32"/>
    <mergeCell ref="N10:O11"/>
    <mergeCell ref="I4:N5"/>
    <mergeCell ref="A4:C9"/>
    <mergeCell ref="J26:K26"/>
    <mergeCell ref="L26:M26"/>
    <mergeCell ref="J28:K28"/>
    <mergeCell ref="J21:K21"/>
    <mergeCell ref="L10:M11"/>
    <mergeCell ref="A16:E16"/>
    <mergeCell ref="F17:G17"/>
    <mergeCell ref="F20:G20"/>
    <mergeCell ref="H9:I9"/>
    <mergeCell ref="A10:E11"/>
    <mergeCell ref="L27:M27"/>
    <mergeCell ref="L17:M17"/>
    <mergeCell ref="J27:K27"/>
    <mergeCell ref="L23:M23"/>
  </mergeCells>
  <pageMargins left="0.7" right="0.7" top="0.75" bottom="0.75" header="0.3" footer="0.3"/>
  <pageSetup paperSize="8" orientation="landscape" r:id="rId1"/>
  <headerFooter>
    <oddFooter>&amp;L&amp;1#&amp;"Calibri"&amp;10&amp;K008000Interne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0100910K</dc:creator>
  <cp:lastModifiedBy>0100910K</cp:lastModifiedBy>
  <cp:lastPrinted>2022-09-07T14:48:16Z</cp:lastPrinted>
  <dcterms:created xsi:type="dcterms:W3CDTF">2022-09-02T08:05:49Z</dcterms:created>
  <dcterms:modified xsi:type="dcterms:W3CDTF">2022-09-07T18:06:19Z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d3f7c8-5c4b-4ab6-9486-a0a9eb08efa7_Enabled">
    <vt:lpwstr>true</vt:lpwstr>
  </property>
  <property fmtid="{D5CDD505-2E9C-101B-9397-08002B2CF9AE}" pid="3" name="MSIP_Label_c8d3f7c8-5c4b-4ab6-9486-a0a9eb08efa7_SetDate">
    <vt:lpwstr>2022-09-02T09:45:11Z</vt:lpwstr>
  </property>
  <property fmtid="{D5CDD505-2E9C-101B-9397-08002B2CF9AE}" pid="4" name="MSIP_Label_c8d3f7c8-5c4b-4ab6-9486-a0a9eb08efa7_Method">
    <vt:lpwstr>Standard</vt:lpwstr>
  </property>
  <property fmtid="{D5CDD505-2E9C-101B-9397-08002B2CF9AE}" pid="5" name="MSIP_Label_c8d3f7c8-5c4b-4ab6-9486-a0a9eb08efa7_Name">
    <vt:lpwstr>Interne - Groupe</vt:lpwstr>
  </property>
  <property fmtid="{D5CDD505-2E9C-101B-9397-08002B2CF9AE}" pid="6" name="MSIP_Label_c8d3f7c8-5c4b-4ab6-9486-a0a9eb08efa7_SiteId">
    <vt:lpwstr>4a7c8238-5799-4b16-9fc6-9ad8fce5a7d9</vt:lpwstr>
  </property>
  <property fmtid="{D5CDD505-2E9C-101B-9397-08002B2CF9AE}" pid="7" name="MSIP_Label_c8d3f7c8-5c4b-4ab6-9486-a0a9eb08efa7_ActionId">
    <vt:lpwstr>42875120-d577-44f1-bbf5-b34c1550adf6</vt:lpwstr>
  </property>
  <property fmtid="{D5CDD505-2E9C-101B-9397-08002B2CF9AE}" pid="8" name="MSIP_Label_c8d3f7c8-5c4b-4ab6-9486-a0a9eb08efa7_ContentBits">
    <vt:lpwstr>2</vt:lpwstr>
  </property>
</Properties>
</file>