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umontpellierfr-my.sharepoint.com/personal/samir_delimi_umontpellier_fr/Documents/ENSEIGNEMENTS/2024_2025/MOMA/MASTER_2_MD/COURS2 12sept2024/"/>
    </mc:Choice>
  </mc:AlternateContent>
  <xr:revisionPtr revIDLastSave="309" documentId="8_{078EE2A5-6F62-4372-A5EE-2404FFD145DF}" xr6:coauthVersionLast="47" xr6:coauthVersionMax="47" xr10:uidLastSave="{7C74BE8E-5E1A-40E4-8BEA-BC530F8763C1}"/>
  <bookViews>
    <workbookView xWindow="-108" yWindow="-108" windowWidth="30936" windowHeight="16776" activeTab="5" xr2:uid="{69E95B20-9359-4648-9ADC-CEF3E3FA854E}"/>
  </bookViews>
  <sheets>
    <sheet name="Exercice 1" sheetId="3" r:id="rId1"/>
    <sheet name="Exercice 2 RechercheV" sheetId="2" r:id="rId2"/>
    <sheet name="Liste clients" sheetId="4" r:id="rId3"/>
    <sheet name="Exercice 3" sheetId="6" r:id="rId4"/>
    <sheet name="Liste Articles" sheetId="8" r:id="rId5"/>
    <sheet name="Modes règlement" sheetId="7" r:id="rId6"/>
  </sheets>
  <definedNames>
    <definedName name="Liste_Articles">'Liste Articles'!$A$3:$C$6</definedName>
    <definedName name="Liste_Clients">'Liste clients'!$A$1:$H$17</definedName>
    <definedName name="Modes_Règlt">'Modes règlement'!$A$3:$B$9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6" l="1"/>
  <c r="E13" i="6"/>
  <c r="E12" i="6"/>
  <c r="E21" i="6" s="1"/>
  <c r="D10" i="6"/>
  <c r="D9" i="6"/>
  <c r="D8" i="6"/>
  <c r="D7" i="6"/>
  <c r="D6" i="6"/>
  <c r="D10" i="3"/>
  <c r="D9" i="3"/>
  <c r="D8" i="3"/>
  <c r="D7" i="3"/>
  <c r="D6" i="3"/>
  <c r="E21" i="3"/>
  <c r="E14" i="2"/>
  <c r="E13" i="2"/>
  <c r="E12" i="2"/>
  <c r="E14" i="3"/>
  <c r="E13" i="3"/>
  <c r="E12" i="3"/>
  <c r="C22" i="6" l="1"/>
  <c r="E22" i="6" s="1"/>
</calcChain>
</file>

<file path=xl/sharedStrings.xml><?xml version="1.0" encoding="utf-8"?>
<sst xmlns="http://schemas.openxmlformats.org/spreadsheetml/2006/main" count="154" uniqueCount="76">
  <si>
    <t>Cosmeto</t>
  </si>
  <si>
    <t>34 Avenue Jean Médecin</t>
  </si>
  <si>
    <t>06 000 NICE</t>
  </si>
  <si>
    <t>N° Client</t>
  </si>
  <si>
    <t>Date:</t>
  </si>
  <si>
    <t>15/10/N</t>
  </si>
  <si>
    <t>N° Facture:</t>
  </si>
  <si>
    <t>N/1011</t>
  </si>
  <si>
    <t>Esthétick Agency</t>
  </si>
  <si>
    <t>Atrium B</t>
  </si>
  <si>
    <t>41, Avenue Ste Marguerite</t>
  </si>
  <si>
    <t>Nice</t>
  </si>
  <si>
    <t>Référence</t>
  </si>
  <si>
    <t>Désignation</t>
  </si>
  <si>
    <t>Quantité</t>
  </si>
  <si>
    <t>PU HT</t>
  </si>
  <si>
    <t>Total</t>
  </si>
  <si>
    <t>C01</t>
  </si>
  <si>
    <t>B04</t>
  </si>
  <si>
    <t>C02</t>
  </si>
  <si>
    <t>Algues roses en crème</t>
  </si>
  <si>
    <t>Algues déshydratées</t>
  </si>
  <si>
    <t>Total brut</t>
  </si>
  <si>
    <t>Remise</t>
  </si>
  <si>
    <t>Net financier</t>
  </si>
  <si>
    <t>TVA</t>
  </si>
  <si>
    <t>Net à payer en euros</t>
  </si>
  <si>
    <t>Taux de remise</t>
  </si>
  <si>
    <t>Taux de TVA</t>
  </si>
  <si>
    <t>Mode de règlement</t>
  </si>
  <si>
    <t>Chèque</t>
  </si>
  <si>
    <t>Dénomination</t>
  </si>
  <si>
    <t>Adresse 1</t>
  </si>
  <si>
    <t>Adresse 2</t>
  </si>
  <si>
    <t>CP</t>
  </si>
  <si>
    <t>Ville</t>
  </si>
  <si>
    <t>André SA</t>
  </si>
  <si>
    <t>Bébiano EURL</t>
  </si>
  <si>
    <t>BioClor SARL</t>
  </si>
  <si>
    <t>Couderc SA</t>
  </si>
  <si>
    <t>Dupont EURL</t>
  </si>
  <si>
    <t>Gaglia EURL</t>
  </si>
  <si>
    <t>Martin SA</t>
  </si>
  <si>
    <t>PrayAgri</t>
  </si>
  <si>
    <t>Clients divers</t>
  </si>
  <si>
    <t>Lot 23</t>
  </si>
  <si>
    <t>Voie 10</t>
  </si>
  <si>
    <t>Escudé SARL</t>
  </si>
  <si>
    <t>Voie 17</t>
  </si>
  <si>
    <t>Entrée B</t>
  </si>
  <si>
    <t>Lot 3</t>
  </si>
  <si>
    <t>41, Avenue Sainte Marguerite</t>
  </si>
  <si>
    <t>107, Avenue des Acacias</t>
  </si>
  <si>
    <t>435, Trverse du port</t>
  </si>
  <si>
    <t>49 Rue Stendhal</t>
  </si>
  <si>
    <t>56, Rue du port</t>
  </si>
  <si>
    <t>145, Rue de Naples</t>
  </si>
  <si>
    <t>64, Route d'Estanove</t>
  </si>
  <si>
    <t>45, Rue de la bégude</t>
  </si>
  <si>
    <t>45; Route de Laverune</t>
  </si>
  <si>
    <t>Montpellier</t>
  </si>
  <si>
    <t>Lunel</t>
  </si>
  <si>
    <t>Laverune</t>
  </si>
  <si>
    <t>Marseille</t>
  </si>
  <si>
    <t>Sète</t>
  </si>
  <si>
    <t>Liste des Cliens</t>
  </si>
  <si>
    <t>Algues blanches en poudre</t>
  </si>
  <si>
    <t>Liste des articles</t>
  </si>
  <si>
    <t>Réf Article</t>
  </si>
  <si>
    <t>Modes de Règlement</t>
  </si>
  <si>
    <t>Code Règlement</t>
  </si>
  <si>
    <t>Espèces</t>
  </si>
  <si>
    <t>Traité à 30 j</t>
  </si>
  <si>
    <t>Traité à 30 j FM</t>
  </si>
  <si>
    <t>Traité à 60 j</t>
  </si>
  <si>
    <t>Traité à 60 j 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</si>
</sst>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i/>
      <sz val="12"/>
      <color theme="1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2"/>
      <color theme="0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7" tint="0.39997558519241921"/>
        <bgColor theme="7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7">
    <border>
      <left/>
      <right/>
      <top/>
      <bottom/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/>
      <right/>
      <top style="thin">
        <color theme="7" tint="0.39997558519241921"/>
      </top>
      <bottom/>
      <diagonal/>
    </border>
    <border>
      <left/>
      <right style="thin">
        <color theme="7" tint="0.39997558519241921"/>
      </right>
      <top style="thin">
        <color theme="7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theme="7" tint="0.39997558519241921"/>
      </top>
      <bottom/>
      <diagonal/>
    </border>
    <border>
      <left/>
      <right style="medium">
        <color indexed="64"/>
      </right>
      <top style="thin">
        <color theme="7" tint="0.39997558519241921"/>
      </top>
      <bottom/>
      <diagonal/>
    </border>
    <border>
      <left style="medium">
        <color indexed="64"/>
      </left>
      <right/>
      <top style="thin">
        <color theme="7" tint="0.39997558519241921"/>
      </top>
      <bottom style="medium">
        <color indexed="64"/>
      </bottom>
      <diagonal/>
    </border>
    <border>
      <left/>
      <right/>
      <top style="thin">
        <color theme="7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7" tint="0.39997558519241921"/>
      </top>
      <bottom style="medium">
        <color indexed="64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center"/>
    </xf>
    <xf numFmtId="2" fontId="6" fillId="3" borderId="2" xfId="0" applyNumberFormat="1" applyFont="1" applyFill="1" applyBorder="1"/>
    <xf numFmtId="2" fontId="6" fillId="5" borderId="3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/>
    <xf numFmtId="2" fontId="6" fillId="0" borderId="3" xfId="0" applyNumberFormat="1" applyFont="1" applyBorder="1"/>
    <xf numFmtId="2" fontId="6" fillId="3" borderId="3" xfId="0" applyNumberFormat="1" applyFont="1" applyFill="1" applyBorder="1"/>
    <xf numFmtId="0" fontId="6" fillId="0" borderId="1" xfId="0" applyFont="1" applyBorder="1"/>
    <xf numFmtId="0" fontId="6" fillId="0" borderId="3" xfId="0" applyFont="1" applyBorder="1"/>
    <xf numFmtId="0" fontId="6" fillId="3" borderId="1" xfId="0" applyFont="1" applyFill="1" applyBorder="1"/>
    <xf numFmtId="0" fontId="6" fillId="3" borderId="3" xfId="0" applyFont="1" applyFill="1" applyBorder="1"/>
    <xf numFmtId="2" fontId="6" fillId="6" borderId="0" xfId="0" applyNumberFormat="1" applyFont="1" applyFill="1"/>
    <xf numFmtId="2" fontId="6" fillId="2" borderId="0" xfId="0" applyNumberFormat="1" applyFont="1" applyFill="1"/>
    <xf numFmtId="9" fontId="6" fillId="2" borderId="0" xfId="2" applyFont="1" applyFill="1"/>
    <xf numFmtId="0" fontId="7" fillId="2" borderId="0" xfId="0" applyFont="1" applyFill="1"/>
    <xf numFmtId="0" fontId="0" fillId="0" borderId="4" xfId="0" applyBorder="1"/>
    <xf numFmtId="10" fontId="0" fillId="0" borderId="4" xfId="0" applyNumberFormat="1" applyBorder="1"/>
    <xf numFmtId="0" fontId="3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44" fontId="6" fillId="3" borderId="2" xfId="1" applyFont="1" applyFill="1" applyBorder="1"/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/>
    <xf numFmtId="44" fontId="6" fillId="3" borderId="7" xfId="1" applyFont="1" applyFill="1" applyBorder="1"/>
    <xf numFmtId="0" fontId="6" fillId="0" borderId="8" xfId="0" applyFont="1" applyBorder="1" applyAlignment="1">
      <alignment horizontal="center"/>
    </xf>
    <xf numFmtId="44" fontId="6" fillId="0" borderId="9" xfId="1" applyFont="1" applyFill="1" applyBorder="1"/>
    <xf numFmtId="0" fontId="6" fillId="3" borderId="8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44" fontId="6" fillId="0" borderId="12" xfId="1" applyFont="1" applyFill="1" applyBorder="1"/>
    <xf numFmtId="9" fontId="6" fillId="7" borderId="0" xfId="2" applyFont="1" applyFill="1"/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2" fillId="4" borderId="13" xfId="0" applyFont="1" applyFill="1" applyBorder="1"/>
    <xf numFmtId="0" fontId="2" fillId="4" borderId="14" xfId="0" applyFon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630700</xdr:colOff>
      <xdr:row>2</xdr:row>
      <xdr:rowOff>25204</xdr:rowOff>
    </xdr:from>
    <xdr:to>
      <xdr:col>14</xdr:col>
      <xdr:colOff>358140</xdr:colOff>
      <xdr:row>29</xdr:row>
      <xdr:rowOff>82648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285D03A-8FF4-41E7-85D3-F95850C77118}"/>
            </a:ext>
          </a:extLst>
        </xdr:cNvPr>
        <xdr:cNvSpPr txBox="1"/>
      </xdr:nvSpPr>
      <xdr:spPr>
        <a:xfrm>
          <a:off x="6261880" y="421444"/>
          <a:ext cx="6859760" cy="56276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fr-FR" sz="1800" b="1" i="0" u="sng" strike="noStrike" baseline="0">
              <a:solidFill>
                <a:schemeClr val="accent2"/>
              </a:solidFill>
              <a:latin typeface="Aptos" panose="020B0004020202020204" pitchFamily="34" charset="0"/>
              <a:ea typeface="+mn-ea"/>
              <a:cs typeface="+mn-cs"/>
            </a:rPr>
            <a:t>Exercice 1  </a:t>
          </a:r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Vérification des formules d'une feuille de calcul chez Cosméto</a:t>
          </a:r>
        </a:p>
        <a:p>
          <a:pPr marL="0" indent="0"/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Compétences attendues:</a:t>
          </a:r>
        </a:p>
        <a:p>
          <a:pPr marL="0" indent="0"/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- Automatiser des calculs en écrivant des formules,</a:t>
          </a:r>
        </a:p>
        <a:p>
          <a:pPr marL="0" indent="0"/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- Contrôler l 'adéquation entre le contexte d 'un problème de gestion et le modèle créé.</a:t>
          </a:r>
        </a:p>
        <a:p>
          <a:pPr marL="0" indent="0"/>
          <a:endParaRPr lang="fr-FR" sz="1200" b="0" i="0" u="none" strike="noStrike" baseline="0">
            <a:solidFill>
              <a:schemeClr val="dk1"/>
            </a:solidFill>
            <a:latin typeface="Aptos" panose="020B0004020202020204" pitchFamily="34" charset="0"/>
            <a:ea typeface="+mn-ea"/>
            <a:cs typeface="+mn-cs"/>
          </a:endParaRPr>
        </a:p>
        <a:p>
          <a:pPr marL="0" indent="0"/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Vous êtes stagiaire chez Cosméto, start-up spécialisée dans la cosmétologie marine. Un modèle de</a:t>
          </a:r>
        </a:p>
        <a:p>
          <a:pPr marL="0" indent="0"/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facture vient d'y être créé et votre mission consiste, dans un premier temps, à vérifier si les formules</a:t>
          </a:r>
        </a:p>
        <a:p>
          <a:pPr marL="0" indent="0"/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de calcul sont correctes. </a:t>
          </a:r>
        </a:p>
        <a:p>
          <a:pPr marL="0" indent="0"/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Pour la réaliser, vous allez suivre plusieurs étapes.</a:t>
          </a:r>
        </a:p>
        <a:p>
          <a:pPr marL="0" indent="0"/>
          <a:endParaRPr lang="fr-FR" sz="1200" b="0" i="0" u="none" strike="noStrike" baseline="0">
            <a:solidFill>
              <a:schemeClr val="dk1"/>
            </a:solidFill>
            <a:latin typeface="Aptos" panose="020B0004020202020204" pitchFamily="34" charset="0"/>
            <a:ea typeface="+mn-ea"/>
            <a:cs typeface="+mn-cs"/>
          </a:endParaRPr>
        </a:p>
        <a:p>
          <a:pPr marL="0" indent="0"/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La formule =Cl 2 * D12 a été saisie en cellule E12.</a:t>
          </a:r>
        </a:p>
        <a:p>
          <a:pPr marL="0" indent="0"/>
          <a:r>
            <a:rPr lang="fr-FR" sz="1200" b="1" i="0" u="none" strike="noStrike" baseline="0">
              <a:solidFill>
                <a:schemeClr val="accent2"/>
              </a:solidFill>
              <a:latin typeface="Aptos" panose="020B0004020202020204" pitchFamily="34" charset="0"/>
              <a:ea typeface="+mn-ea"/>
              <a:cs typeface="+mn-cs"/>
            </a:rPr>
            <a:t>1. </a:t>
          </a:r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Justifier si, en l 'état, elle peut être tirée jusqu'en E20.</a:t>
          </a:r>
        </a:p>
        <a:p>
          <a:pPr marL="0" indent="0"/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La formule =E12+E13+E14+E1 S+E16+E17+E18+E19+E20 a été saisie en cellule E21.</a:t>
          </a:r>
        </a:p>
        <a:p>
          <a:pPr marL="0" indent="0"/>
          <a:r>
            <a:rPr lang="fr-FR" sz="1200" b="1" i="0" u="none" strike="noStrike" baseline="0">
              <a:solidFill>
                <a:schemeClr val="accent2"/>
              </a:solidFill>
              <a:latin typeface="Aptos" panose="020B0004020202020204" pitchFamily="34" charset="0"/>
              <a:ea typeface="+mn-ea"/>
              <a:cs typeface="+mn-cs"/>
            </a:rPr>
            <a:t>2. </a:t>
          </a:r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Déterminer si cette forrnule est correcte. Si ce n'est pas le cas, fournir la formule correcte.</a:t>
          </a:r>
        </a:p>
        <a:p>
          <a:pPr marL="0" indent="0"/>
          <a:r>
            <a:rPr lang="fr-FR" sz="1200" b="1" i="0" u="none" strike="noStrike" baseline="0">
              <a:solidFill>
                <a:schemeClr val="accent2"/>
              </a:solidFill>
              <a:latin typeface="Aptos" panose="020B0004020202020204" pitchFamily="34" charset="0"/>
              <a:ea typeface="+mn-ea"/>
              <a:cs typeface="+mn-cs"/>
            </a:rPr>
            <a:t>3. </a:t>
          </a:r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Dans le tableau ci-après, compléter les formules des cellules E23, E24 et E25, sachant que la</a:t>
          </a:r>
        </a:p>
        <a:p>
          <a:pPr marL="0" indent="0"/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remise vient en déduction du montant total brut.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38269</xdr:colOff>
      <xdr:row>1</xdr:row>
      <xdr:rowOff>15142</xdr:rowOff>
    </xdr:from>
    <xdr:to>
      <xdr:col>16</xdr:col>
      <xdr:colOff>259080</xdr:colOff>
      <xdr:row>33</xdr:row>
      <xdr:rowOff>126077</xdr:rowOff>
    </xdr:to>
    <xdr:grpSp>
      <xdr:nvGrpSpPr>
        <xdr:cNvPr id="22" name="Groupe 21">
          <a:extLst>
            <a:ext uri="{FF2B5EF4-FFF2-40B4-BE49-F238E27FC236}">
              <a16:creationId xmlns:a16="http://schemas.microsoft.com/office/drawing/2014/main" id="{E4A24579-9165-0B26-8047-987052BC0CDD}"/>
            </a:ext>
          </a:extLst>
        </xdr:cNvPr>
        <xdr:cNvGrpSpPr/>
      </xdr:nvGrpSpPr>
      <xdr:grpSpPr>
        <a:xfrm>
          <a:off x="7604929" y="213262"/>
          <a:ext cx="8077031" cy="6511735"/>
          <a:chOff x="2261922" y="198788"/>
          <a:chExt cx="8634676" cy="5881179"/>
        </a:xfrm>
      </xdr:grpSpPr>
      <xdr:sp macro="" textlink="">
        <xdr:nvSpPr>
          <xdr:cNvPr id="2" name="ZoneTexte 1">
            <a:extLst>
              <a:ext uri="{FF2B5EF4-FFF2-40B4-BE49-F238E27FC236}">
                <a16:creationId xmlns:a16="http://schemas.microsoft.com/office/drawing/2014/main" id="{C444A263-0A11-4B40-BE68-5164E78C3258}"/>
              </a:ext>
            </a:extLst>
          </xdr:cNvPr>
          <xdr:cNvSpPr txBox="1"/>
        </xdr:nvSpPr>
        <xdr:spPr>
          <a:xfrm>
            <a:off x="2261922" y="198788"/>
            <a:ext cx="8634676" cy="588117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600" b="1" i="0" u="none" strike="noStrike" baseline="0">
                <a:solidFill>
                  <a:schemeClr val="accent2"/>
                </a:solidFill>
                <a:latin typeface="Aptos" panose="020B0004020202020204" pitchFamily="34" charset="0"/>
                <a:ea typeface="+mn-ea"/>
                <a:cs typeface="+mn-cs"/>
              </a:rPr>
              <a:t>EXERCICE 2- </a:t>
            </a:r>
            <a:r>
              <a:rPr lang="fr-FR" sz="1600" b="1" i="0" u="none" strike="noStrike" baseline="0">
                <a:solidFill>
                  <a:schemeClr val="dk1"/>
                </a:solidFill>
                <a:latin typeface="Aptos" panose="020B0004020202020204" pitchFamily="34" charset="0"/>
                <a:ea typeface="+mn-ea"/>
                <a:cs typeface="+mn-cs"/>
              </a:rPr>
              <a:t>Automatisation d'une feuille de calcul chez Cosméto</a:t>
            </a:r>
          </a:p>
          <a:p>
            <a:endParaRPr lang="fr-FR" sz="1600" b="1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endParaRPr>
          </a:p>
          <a:p>
            <a:r>
              <a:rPr lang="fr-FR" sz="1600" b="1" i="0" u="none" strike="noStrike" baseline="0">
                <a:solidFill>
                  <a:schemeClr val="dk1"/>
                </a:solidFill>
                <a:latin typeface="Aptos" panose="020B0004020202020204" pitchFamily="34" charset="0"/>
                <a:ea typeface="+mn-ea"/>
                <a:cs typeface="+mn-cs"/>
              </a:rPr>
              <a:t>COMPÉTENCES ATTENDUES </a:t>
            </a:r>
            <a:r>
              <a:rPr lang="fr-FR" sz="1600" b="0" i="0" u="none" strike="noStrike" baseline="0">
                <a:solidFill>
                  <a:schemeClr val="dk1"/>
                </a:solidFill>
                <a:latin typeface="Aptos" panose="020B0004020202020204" pitchFamily="34" charset="0"/>
                <a:ea typeface="+mn-ea"/>
                <a:cs typeface="+mn-cs"/>
              </a:rPr>
              <a:t>:</a:t>
            </a:r>
          </a:p>
          <a:p>
            <a:r>
              <a:rPr lang="fr-FR" sz="1600" b="1" i="0" u="none" strike="noStrike" baseline="0">
                <a:solidFill>
                  <a:schemeClr val="dk1"/>
                </a:solidFill>
                <a:latin typeface="Aptos" panose="020B0004020202020204" pitchFamily="34" charset="0"/>
                <a:ea typeface="+mn-ea"/>
                <a:cs typeface="+mn-cs"/>
              </a:rPr>
              <a:t>-Automatiser des calculs en écrivant des formules.</a:t>
            </a:r>
          </a:p>
          <a:p>
            <a:r>
              <a:rPr lang="fr-FR" sz="1600" b="1" i="0" u="none" strike="noStrike" baseline="0">
                <a:solidFill>
                  <a:schemeClr val="dk1"/>
                </a:solidFill>
                <a:latin typeface="Aptos" panose="020B0004020202020204" pitchFamily="34" charset="0"/>
                <a:ea typeface="+mn-ea"/>
                <a:cs typeface="+mn-cs"/>
              </a:rPr>
              <a:t>-Concevoir et modifier la. structure d'un modèle de feuille de calcul.</a:t>
            </a:r>
          </a:p>
          <a:p>
            <a:r>
              <a:rPr lang="fr-FR" sz="1600" b="1" i="0" u="none" strike="noStrike" baseline="0">
                <a:solidFill>
                  <a:schemeClr val="dk1"/>
                </a:solidFill>
                <a:latin typeface="Aptos" panose="020B0004020202020204" pitchFamily="34" charset="0"/>
                <a:ea typeface="+mn-ea"/>
                <a:cs typeface="+mn-cs"/>
              </a:rPr>
              <a:t>-Contrôler l'adéquation entre le contexte d 'un problème de gestion et le modèle créé.</a:t>
            </a:r>
          </a:p>
          <a:p>
            <a:pPr marL="0" indent="0"/>
            <a:r>
              <a:rPr lang="fr-FR" sz="1200" b="0" i="0" u="none" strike="noStrike" baseline="0">
                <a:solidFill>
                  <a:schemeClr val="dk1"/>
                </a:solidFill>
                <a:latin typeface="Aptos" panose="020B0004020202020204" pitchFamily="34" charset="0"/>
                <a:ea typeface="+mn-ea"/>
                <a:cs typeface="+mn-cs"/>
              </a:rPr>
              <a:t>Reprenons le cas de la start-up Cosméto, vu dans l'exercice précédent. Son modèle de facture doit être adapté pour prendre en compte de nouvelles règles de gestion. A fin de fidéliser sa nouvelle clientèle, votre directeur, gérant de la start-up, vous précise les règles pour les remises : les clients ont droit à 10 % de remise si le montant total brut dépasse 1 000 euros, 20 % s'il dépasse 2 000 euros et 25 % s'il dépasse 5 000 euros.</a:t>
            </a:r>
          </a:p>
          <a:p>
            <a:pPr marL="0" indent="0"/>
            <a:endPara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endParaRPr>
          </a:p>
          <a:p>
            <a:pPr marL="0" indent="0"/>
            <a:endPara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endParaRPr>
          </a:p>
          <a:p>
            <a:pPr marL="0" indent="0"/>
            <a:endPara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endParaRPr>
          </a:p>
          <a:p>
            <a:pPr marL="0" indent="0"/>
            <a:endPara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endParaRPr>
          </a:p>
          <a:p>
            <a:pPr marL="0" indent="0"/>
            <a:endPara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endParaRPr>
          </a:p>
          <a:p>
            <a:pPr marL="0" indent="0"/>
            <a:endPara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endParaRPr>
          </a:p>
          <a:p>
            <a:pPr marL="0" indent="0"/>
            <a:r>
              <a:rPr lang="fr-FR" sz="1200" b="0" i="0" u="none" strike="noStrike" baseline="0">
                <a:solidFill>
                  <a:schemeClr val="dk1"/>
                </a:solidFill>
                <a:latin typeface="Aptos" panose="020B0004020202020204" pitchFamily="34" charset="0"/>
                <a:ea typeface="+mn-ea"/>
                <a:cs typeface="+mn-cs"/>
              </a:rPr>
              <a:t>Votre mission consiste à mettre en place cette évolution. Pour la réaliser, vous devez répondre aux questions suivantes.</a:t>
            </a:r>
          </a:p>
          <a:p>
            <a:pPr marL="0" indent="0"/>
            <a:endPara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endParaRPr>
          </a:p>
          <a:p>
            <a:pPr marL="0" indent="0"/>
            <a:r>
              <a:rPr lang="fr-FR" sz="1200" b="1" i="0" u="none" strike="noStrike" baseline="0">
                <a:solidFill>
                  <a:schemeClr val="accent2"/>
                </a:solidFill>
                <a:latin typeface="Aptos" panose="020B0004020202020204" pitchFamily="34" charset="0"/>
                <a:ea typeface="+mn-ea"/>
                <a:cs typeface="+mn-cs"/>
              </a:rPr>
              <a:t>1-</a:t>
            </a:r>
            <a:r>
              <a:rPr lang="fr-FR" sz="1200" b="0" i="0" u="none" strike="noStrike" baseline="0">
                <a:solidFill>
                  <a:schemeClr val="dk1"/>
                </a:solidFill>
                <a:latin typeface="Aptos" panose="020B0004020202020204" pitchFamily="34" charset="0"/>
                <a:ea typeface="+mn-ea"/>
                <a:cs typeface="+mn-cs"/>
              </a:rPr>
              <a:t> Compléter les formules des cellules C22 et E22 dans le tableau ci-après.</a:t>
            </a:r>
          </a:p>
          <a:p>
            <a:r>
              <a:rPr lang="fr-FR" sz="1200" b="0" i="0" u="none" strike="noStrike" baseline="0">
                <a:solidFill>
                  <a:schemeClr val="dk1"/>
                </a:solidFill>
                <a:latin typeface="Aptos" panose="020B0004020202020204" pitchFamily="34" charset="0"/>
                <a:ea typeface="+mn-ea"/>
                <a:cs typeface="+mn-cs"/>
              </a:rPr>
              <a:t>Pour simplifier la saisie des factures, le gérant vous demande d 'automatiser l'apparition des informations clients à partir de la saisie leur numéro. L'ensemble des informations relatives à la clientèle sont enregistrées dans une autre feuille, nommée </a:t>
            </a:r>
            <a:r>
              <a:rPr lang="fr-FR" sz="1400" b="1" i="1" u="none" strike="noStrike" baseline="0">
                <a:solidFill>
                  <a:schemeClr val="dk1"/>
                </a:solidFill>
                <a:latin typeface="Aptos" panose="020B0004020202020204" pitchFamily="34" charset="0"/>
                <a:ea typeface="+mn-ea"/>
                <a:cs typeface="+mn-cs"/>
              </a:rPr>
              <a:t>Liste clients </a:t>
            </a:r>
            <a:r>
              <a:rPr lang="fr-FR" sz="1200" b="0" i="0" u="none" strike="noStrike" baseline="0">
                <a:solidFill>
                  <a:schemeClr val="dk1"/>
                </a:solidFill>
                <a:latin typeface="Aptos" panose="020B0004020202020204" pitchFamily="34" charset="0"/>
                <a:ea typeface="+mn-ea"/>
                <a:cs typeface="+mn-cs"/>
              </a:rPr>
              <a:t>et présentée ci-après.</a:t>
            </a:r>
          </a:p>
          <a:p>
            <a:endParaRPr lang="fr-FR" sz="11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endParaRPr>
          </a:p>
          <a:p>
            <a:r>
              <a:rPr lang="fr-FR" sz="1100" b="0" i="0" u="none" strike="noStrike" baseline="0">
                <a:solidFill>
                  <a:schemeClr val="dk1"/>
                </a:solidFill>
                <a:latin typeface="Aptos" panose="020B0004020202020204" pitchFamily="34" charset="0"/>
                <a:ea typeface="+mn-ea"/>
                <a:cs typeface="+mn-cs"/>
              </a:rPr>
              <a:t>Les informations du client à afficher sur la facture (voir exercice précédent) sont la dénomination (en D6), son adresse complète (adresse 1 en D7 et adresse2 en D8), son code postal (en D9) et sa ville (en E9).</a:t>
            </a:r>
          </a:p>
          <a:p>
            <a:endParaRPr lang="fr-FR" sz="1200">
              <a:latin typeface="Aptos" panose="020B0004020202020204" pitchFamily="34" charset="0"/>
            </a:endParaRPr>
          </a:p>
          <a:p>
            <a:r>
              <a:rPr lang="fr-FR" sz="1200" b="1" i="0" u="none" strike="noStrike" baseline="0">
                <a:solidFill>
                  <a:schemeClr val="accent2"/>
                </a:solidFill>
                <a:latin typeface="Aptos" panose="020B0004020202020204" pitchFamily="34" charset="0"/>
                <a:ea typeface="+mn-ea"/>
                <a:cs typeface="+mn-cs"/>
              </a:rPr>
              <a:t>2-</a:t>
            </a:r>
            <a:r>
              <a:rPr lang="fr-FR" sz="1200">
                <a:latin typeface="Aptos" panose="020B0004020202020204" pitchFamily="34" charset="0"/>
              </a:rPr>
              <a:t> Pour prendre en compte ce besoin de gestion, compléter, dans le tableau ci-après, la formule de la cellule D6, de manière à ce qu'elle puisse être tirée.</a:t>
            </a:r>
          </a:p>
        </xdr:txBody>
      </xdr:sp>
      <xdr:grpSp>
        <xdr:nvGrpSpPr>
          <xdr:cNvPr id="21" name="Groupe 20">
            <a:extLst>
              <a:ext uri="{FF2B5EF4-FFF2-40B4-BE49-F238E27FC236}">
                <a16:creationId xmlns:a16="http://schemas.microsoft.com/office/drawing/2014/main" id="{7C9EAA4F-F674-A4F0-9127-F33351734F43}"/>
              </a:ext>
            </a:extLst>
          </xdr:cNvPr>
          <xdr:cNvGrpSpPr/>
        </xdr:nvGrpSpPr>
        <xdr:grpSpPr>
          <a:xfrm>
            <a:off x="2488086" y="2676078"/>
            <a:ext cx="6312418" cy="645430"/>
            <a:chOff x="4466897" y="3111062"/>
            <a:chExt cx="6342993" cy="656897"/>
          </a:xfrm>
        </xdr:grpSpPr>
        <xdr:cxnSp macro="">
          <xdr:nvCxnSpPr>
            <xdr:cNvPr id="4" name="Connecteur droit 3">
              <a:extLst>
                <a:ext uri="{FF2B5EF4-FFF2-40B4-BE49-F238E27FC236}">
                  <a16:creationId xmlns:a16="http://schemas.microsoft.com/office/drawing/2014/main" id="{209C73DD-3F60-78DE-2946-90DF8E34EB78}"/>
                </a:ext>
              </a:extLst>
            </xdr:cNvPr>
            <xdr:cNvCxnSpPr/>
          </xdr:nvCxnSpPr>
          <xdr:spPr>
            <a:xfrm>
              <a:off x="4603760" y="3436654"/>
              <a:ext cx="6206130" cy="229"/>
            </a:xfrm>
            <a:prstGeom prst="line">
              <a:avLst/>
            </a:prstGeom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Connecteur droit 6">
              <a:extLst>
                <a:ext uri="{FF2B5EF4-FFF2-40B4-BE49-F238E27FC236}">
                  <a16:creationId xmlns:a16="http://schemas.microsoft.com/office/drawing/2014/main" id="{730C3518-AEFA-7B12-D883-264B39367457}"/>
                </a:ext>
              </a:extLst>
            </xdr:cNvPr>
            <xdr:cNvCxnSpPr/>
          </xdr:nvCxnSpPr>
          <xdr:spPr>
            <a:xfrm>
              <a:off x="4590507" y="3350515"/>
              <a:ext cx="0" cy="150801"/>
            </a:xfrm>
            <a:prstGeom prst="line">
              <a:avLst/>
            </a:prstGeom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Connecteur droit 7">
              <a:extLst>
                <a:ext uri="{FF2B5EF4-FFF2-40B4-BE49-F238E27FC236}">
                  <a16:creationId xmlns:a16="http://schemas.microsoft.com/office/drawing/2014/main" id="{59C566A0-65FD-4F95-86E6-55F8C03E80BE}"/>
                </a:ext>
              </a:extLst>
            </xdr:cNvPr>
            <xdr:cNvCxnSpPr/>
          </xdr:nvCxnSpPr>
          <xdr:spPr>
            <a:xfrm>
              <a:off x="6109252" y="3369937"/>
              <a:ext cx="0" cy="152400"/>
            </a:xfrm>
            <a:prstGeom prst="line">
              <a:avLst/>
            </a:prstGeom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Connecteur droit 9">
              <a:extLst>
                <a:ext uri="{FF2B5EF4-FFF2-40B4-BE49-F238E27FC236}">
                  <a16:creationId xmlns:a16="http://schemas.microsoft.com/office/drawing/2014/main" id="{ED061C09-E18D-4F8B-9CC8-682839501FCC}"/>
                </a:ext>
              </a:extLst>
            </xdr:cNvPr>
            <xdr:cNvCxnSpPr/>
          </xdr:nvCxnSpPr>
          <xdr:spPr>
            <a:xfrm>
              <a:off x="7675293" y="3369937"/>
              <a:ext cx="0" cy="152400"/>
            </a:xfrm>
            <a:prstGeom prst="line">
              <a:avLst/>
            </a:prstGeom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Connecteur droit 10">
              <a:extLst>
                <a:ext uri="{FF2B5EF4-FFF2-40B4-BE49-F238E27FC236}">
                  <a16:creationId xmlns:a16="http://schemas.microsoft.com/office/drawing/2014/main" id="{DE8593B9-86A1-46C2-ADF9-B95EC72CFCB0}"/>
                </a:ext>
              </a:extLst>
            </xdr:cNvPr>
            <xdr:cNvCxnSpPr/>
          </xdr:nvCxnSpPr>
          <xdr:spPr>
            <a:xfrm>
              <a:off x="9961293" y="3359427"/>
              <a:ext cx="0" cy="152400"/>
            </a:xfrm>
            <a:prstGeom prst="line">
              <a:avLst/>
            </a:prstGeom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3" name="ZoneTexte 12">
              <a:extLst>
                <a:ext uri="{FF2B5EF4-FFF2-40B4-BE49-F238E27FC236}">
                  <a16:creationId xmlns:a16="http://schemas.microsoft.com/office/drawing/2014/main" id="{F82840D6-909B-4574-B66A-DF9A5340DB6A}"/>
                </a:ext>
              </a:extLst>
            </xdr:cNvPr>
            <xdr:cNvSpPr txBox="1"/>
          </xdr:nvSpPr>
          <xdr:spPr>
            <a:xfrm>
              <a:off x="4466897" y="3505200"/>
              <a:ext cx="257503" cy="2417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/>
              <a:r>
                <a:rPr lang="fr-FR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0</a:t>
              </a:r>
            </a:p>
          </xdr:txBody>
        </xdr:sp>
        <xdr:sp macro="" textlink="">
          <xdr:nvSpPr>
            <xdr:cNvPr id="14" name="ZoneTexte 13">
              <a:extLst>
                <a:ext uri="{FF2B5EF4-FFF2-40B4-BE49-F238E27FC236}">
                  <a16:creationId xmlns:a16="http://schemas.microsoft.com/office/drawing/2014/main" id="{A058CD5F-9C79-4607-B0AA-F0A25923FC20}"/>
                </a:ext>
              </a:extLst>
            </xdr:cNvPr>
            <xdr:cNvSpPr txBox="1"/>
          </xdr:nvSpPr>
          <xdr:spPr>
            <a:xfrm>
              <a:off x="5849007" y="3520966"/>
              <a:ext cx="520261" cy="2417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/>
              <a:r>
                <a:rPr lang="fr-FR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1000</a:t>
              </a:r>
            </a:p>
          </xdr:txBody>
        </xdr:sp>
        <xdr:sp macro="" textlink="">
          <xdr:nvSpPr>
            <xdr:cNvPr id="15" name="ZoneTexte 14">
              <a:extLst>
                <a:ext uri="{FF2B5EF4-FFF2-40B4-BE49-F238E27FC236}">
                  <a16:creationId xmlns:a16="http://schemas.microsoft.com/office/drawing/2014/main" id="{1A78D858-AEB5-4762-89F0-EE2AF09D0B31}"/>
                </a:ext>
              </a:extLst>
            </xdr:cNvPr>
            <xdr:cNvSpPr txBox="1"/>
          </xdr:nvSpPr>
          <xdr:spPr>
            <a:xfrm>
              <a:off x="7425558" y="3526221"/>
              <a:ext cx="520261" cy="2417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/>
              <a:r>
                <a:rPr lang="fr-FR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2000</a:t>
              </a:r>
            </a:p>
          </xdr:txBody>
        </xdr:sp>
        <xdr:sp macro="" textlink="">
          <xdr:nvSpPr>
            <xdr:cNvPr id="16" name="ZoneTexte 15">
              <a:extLst>
                <a:ext uri="{FF2B5EF4-FFF2-40B4-BE49-F238E27FC236}">
                  <a16:creationId xmlns:a16="http://schemas.microsoft.com/office/drawing/2014/main" id="{F4F51882-8797-4FED-B754-28DB1D07BC83}"/>
                </a:ext>
              </a:extLst>
            </xdr:cNvPr>
            <xdr:cNvSpPr txBox="1"/>
          </xdr:nvSpPr>
          <xdr:spPr>
            <a:xfrm>
              <a:off x="9711558" y="3499945"/>
              <a:ext cx="520261" cy="2417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/>
              <a:r>
                <a:rPr lang="fr-FR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5000</a:t>
              </a:r>
            </a:p>
          </xdr:txBody>
        </xdr:sp>
        <xdr:sp macro="" textlink="">
          <xdr:nvSpPr>
            <xdr:cNvPr id="17" name="ZoneTexte 16">
              <a:extLst>
                <a:ext uri="{FF2B5EF4-FFF2-40B4-BE49-F238E27FC236}">
                  <a16:creationId xmlns:a16="http://schemas.microsoft.com/office/drawing/2014/main" id="{192D27A4-9084-4543-837C-7F486F1628B9}"/>
                </a:ext>
              </a:extLst>
            </xdr:cNvPr>
            <xdr:cNvSpPr txBox="1"/>
          </xdr:nvSpPr>
          <xdr:spPr>
            <a:xfrm>
              <a:off x="5129049" y="3126828"/>
              <a:ext cx="367862" cy="2417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/>
              <a:r>
                <a:rPr lang="fr-FR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0%</a:t>
              </a:r>
            </a:p>
          </xdr:txBody>
        </xdr:sp>
        <xdr:sp macro="" textlink="">
          <xdr:nvSpPr>
            <xdr:cNvPr id="18" name="ZoneTexte 17">
              <a:extLst>
                <a:ext uri="{FF2B5EF4-FFF2-40B4-BE49-F238E27FC236}">
                  <a16:creationId xmlns:a16="http://schemas.microsoft.com/office/drawing/2014/main" id="{959E0089-36EA-4E0E-A622-AFFDEDF8C5BE}"/>
                </a:ext>
              </a:extLst>
            </xdr:cNvPr>
            <xdr:cNvSpPr txBox="1"/>
          </xdr:nvSpPr>
          <xdr:spPr>
            <a:xfrm>
              <a:off x="6758152" y="3111062"/>
              <a:ext cx="441433" cy="2417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FR" sz="1100"/>
                <a:t>10%</a:t>
              </a:r>
            </a:p>
          </xdr:txBody>
        </xdr:sp>
        <xdr:sp macro="" textlink="">
          <xdr:nvSpPr>
            <xdr:cNvPr id="19" name="ZoneTexte 18">
              <a:extLst>
                <a:ext uri="{FF2B5EF4-FFF2-40B4-BE49-F238E27FC236}">
                  <a16:creationId xmlns:a16="http://schemas.microsoft.com/office/drawing/2014/main" id="{A26A6213-7338-4D26-A804-A5E2B9DE35AC}"/>
                </a:ext>
              </a:extLst>
            </xdr:cNvPr>
            <xdr:cNvSpPr txBox="1"/>
          </xdr:nvSpPr>
          <xdr:spPr>
            <a:xfrm>
              <a:off x="8565931" y="3142593"/>
              <a:ext cx="441433" cy="2417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/>
              <a:r>
                <a:rPr lang="fr-FR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20%</a:t>
              </a:r>
            </a:p>
          </xdr:txBody>
        </xdr:sp>
        <xdr:sp macro="" textlink="">
          <xdr:nvSpPr>
            <xdr:cNvPr id="20" name="ZoneTexte 19">
              <a:extLst>
                <a:ext uri="{FF2B5EF4-FFF2-40B4-BE49-F238E27FC236}">
                  <a16:creationId xmlns:a16="http://schemas.microsoft.com/office/drawing/2014/main" id="{2D2EB9AF-5086-4EEB-B1CC-D19A5197779B}"/>
                </a:ext>
              </a:extLst>
            </xdr:cNvPr>
            <xdr:cNvSpPr txBox="1"/>
          </xdr:nvSpPr>
          <xdr:spPr>
            <a:xfrm>
              <a:off x="10284372" y="3132083"/>
              <a:ext cx="441433" cy="2417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/>
              <a:r>
                <a:rPr lang="fr-FR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25%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632460</xdr:colOff>
      <xdr:row>2</xdr:row>
      <xdr:rowOff>190500</xdr:rowOff>
    </xdr:from>
    <xdr:to>
      <xdr:col>16</xdr:col>
      <xdr:colOff>167640</xdr:colOff>
      <xdr:row>31</xdr:row>
      <xdr:rowOff>15240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7230267-B1EE-8222-3899-744F4CCA5355}"/>
            </a:ext>
          </a:extLst>
        </xdr:cNvPr>
        <xdr:cNvSpPr txBox="1"/>
      </xdr:nvSpPr>
      <xdr:spPr>
        <a:xfrm>
          <a:off x="8412480" y="586740"/>
          <a:ext cx="7459980" cy="5494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 i="0" u="sng" strike="noStrike" baseline="0">
              <a:solidFill>
                <a:schemeClr val="accent2"/>
              </a:solidFill>
              <a:latin typeface="Aptos" panose="020B0004020202020204" pitchFamily="34" charset="0"/>
              <a:ea typeface="+mn-ea"/>
              <a:cs typeface="+mn-cs"/>
            </a:rPr>
            <a:t>Exercice 3 : </a:t>
          </a:r>
        </a:p>
        <a:p>
          <a:r>
            <a:rPr lang="fr-FR" sz="1200" b="1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Mettre en place l'ergonomie d'une feuille de calcul</a:t>
          </a:r>
        </a:p>
        <a:p>
          <a:endParaRPr lang="fr-FR" sz="1200" b="0" i="0" u="none" strike="noStrike" baseline="0">
            <a:solidFill>
              <a:schemeClr val="dk1"/>
            </a:solidFill>
            <a:latin typeface="Aptos" panose="020B0004020202020204" pitchFamily="34" charset="0"/>
            <a:ea typeface="+mn-ea"/>
            <a:cs typeface="+mn-cs"/>
          </a:endParaRPr>
        </a:p>
        <a:p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COMPÉTENCES ATTENDUES :</a:t>
          </a:r>
        </a:p>
        <a:p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- Automatiser des calculs en écrivant des formules.</a:t>
          </a:r>
        </a:p>
        <a:p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- Concevoir et modifier la structure d'un modèle de feuille de calcul.</a:t>
          </a:r>
        </a:p>
        <a:p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- Contrôler l'adéquation entre le contexte d 'un problème de gestion et le modèle créé.</a:t>
          </a:r>
        </a:p>
        <a:p>
          <a:endParaRPr lang="fr-F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Mettre en place l'ergonomie d'une feuille de calcul.</a:t>
          </a:r>
        </a:p>
        <a:p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Reprenons le cas de la start-up Cosméto, vu dans l'exercice précédent. Afin de finaliser le modèle de facture, votre mission consiste à </a:t>
          </a:r>
          <a:r>
            <a:rPr lang="fr-FR" sz="1200" b="1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gérer les messages </a:t>
          </a:r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d 'erreur dus à l'absence de données saisies ou à des erreurs de saisie. </a:t>
          </a:r>
        </a:p>
        <a:p>
          <a:r>
            <a:rPr lang="fr-FR" sz="12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Pour la réaliser, vous devez répondre aux questions suivantes.</a:t>
          </a:r>
        </a:p>
        <a:p>
          <a:endParaRPr lang="fr-FR" sz="1100" b="0" i="0" u="none" strike="noStrike" baseline="0">
            <a:solidFill>
              <a:schemeClr val="dk1"/>
            </a:solidFill>
            <a:latin typeface="Aptos" panose="020B0004020202020204" pitchFamily="34" charset="0"/>
            <a:ea typeface="+mn-ea"/>
            <a:cs typeface="+mn-cs"/>
          </a:endParaRPr>
        </a:p>
        <a:p>
          <a:r>
            <a:rPr lang="fr-FR" sz="1400" b="1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1. </a:t>
          </a:r>
          <a:r>
            <a:rPr lang="fr-FR" sz="11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Compléter la formule en cellule </a:t>
          </a:r>
          <a:r>
            <a:rPr lang="fr-FR" sz="1100" b="1" i="0" u="none" strike="noStrike" baseline="0">
              <a:solidFill>
                <a:schemeClr val="accent2"/>
              </a:solidFill>
              <a:latin typeface="Aptos" panose="020B0004020202020204" pitchFamily="34" charset="0"/>
              <a:ea typeface="+mn-ea"/>
              <a:cs typeface="+mn-cs"/>
            </a:rPr>
            <a:t>D6</a:t>
          </a:r>
          <a:r>
            <a:rPr lang="fr-FR" sz="11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, de manière à afficher le message d 'erreur « Client non trouvé » en cas de recherche infructueuse des informations du client.</a:t>
          </a:r>
        </a:p>
        <a:p>
          <a:r>
            <a:rPr lang="fr-FR" sz="11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La feuille de calcul manque d 'ergonomie. En effet, en cas de numé ro de client non saisi, le message d'erreur reste présent.</a:t>
          </a:r>
        </a:p>
        <a:p>
          <a:r>
            <a:rPr lang="fr-FR" sz="1400" b="1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2. </a:t>
          </a:r>
          <a:r>
            <a:rPr lang="fr-FR" sz="11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Compléter de nouveau la formule en cellule </a:t>
          </a:r>
          <a:r>
            <a:rPr lang="fr-FR" sz="1100" b="1" i="0" u="none" strike="noStrike" baseline="0">
              <a:solidFill>
                <a:schemeClr val="accent2"/>
              </a:solidFill>
              <a:latin typeface="Aptos" panose="020B0004020202020204" pitchFamily="34" charset="0"/>
              <a:ea typeface="+mn-ea"/>
              <a:cs typeface="+mn-cs"/>
            </a:rPr>
            <a:t>D6</a:t>
          </a:r>
          <a:r>
            <a:rPr lang="fr-FR" sz="11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, de manière à ne pas exécuter la recherche en cas d 'absence de saisie d'un numéro de client.</a:t>
          </a:r>
        </a:p>
        <a:p>
          <a:r>
            <a:rPr lang="fr-FR" sz="1600" b="1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3. </a:t>
          </a:r>
          <a:r>
            <a:rPr lang="fr-FR" sz="11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Compléter les formules du corps de la facture, de manière à gérer les messages d'erreur dus à l'absence de données saisies ou à des  erreurs de saisie, sachant que le classeur contient :</a:t>
          </a:r>
        </a:p>
        <a:p>
          <a:r>
            <a:rPr lang="fr-FR" sz="11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- une autre feuille nommée </a:t>
          </a:r>
          <a:r>
            <a:rPr lang="fr-FR" sz="1100" b="0" i="1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Liste articles, </a:t>
          </a:r>
          <a:r>
            <a:rPr lang="fr-FR" sz="11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contenant les références, désignation.set </a:t>
          </a:r>
          <a:r>
            <a:rPr lang="fr-FR" sz="1100" b="1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prix </a:t>
          </a:r>
          <a:r>
            <a:rPr lang="fr-FR" sz="11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unitaires des articles ;</a:t>
          </a:r>
        </a:p>
        <a:p>
          <a:r>
            <a:rPr lang="fr-FR" sz="11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- une autre feuille nommée </a:t>
          </a:r>
          <a:r>
            <a:rPr lang="fr-FR" sz="1100" b="0" i="1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Modes règlement, </a:t>
          </a:r>
          <a:r>
            <a:rPr lang="fr-FR" sz="11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contenant les codes et désignations des règlements.</a:t>
          </a:r>
        </a:p>
        <a:p>
          <a:r>
            <a:rPr lang="fr-FR" sz="1100" b="0" i="0" u="none" strike="noStrike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+mn-cs"/>
            </a:rPr>
            <a:t>Cellules: </a:t>
          </a:r>
          <a:r>
            <a:rPr lang="fr-FR" sz="1400" b="1" i="0" u="none" strike="noStrike" baseline="0">
              <a:solidFill>
                <a:schemeClr val="accent2"/>
              </a:solidFill>
              <a:latin typeface="Aptos" panose="020B0004020202020204" pitchFamily="34" charset="0"/>
              <a:ea typeface="+mn-ea"/>
              <a:cs typeface="+mn-cs"/>
            </a:rPr>
            <a:t>B12, D12 et B26</a:t>
          </a:r>
        </a:p>
        <a:p>
          <a:endParaRPr lang="fr-F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200" b="0" i="0" u="none" strike="noStrike" baseline="0">
            <a:solidFill>
              <a:schemeClr val="dk1"/>
            </a:solidFill>
            <a:latin typeface="Aptos" panose="020B0004020202020204" pitchFamily="34" charset="0"/>
            <a:ea typeface="+mn-ea"/>
            <a:cs typeface="+mn-cs"/>
          </a:endParaRPr>
        </a:p>
        <a:p>
          <a:endParaRPr lang="fr-FR" sz="1200" b="0" i="0" u="none" strike="noStrike" baseline="0">
            <a:solidFill>
              <a:schemeClr val="dk1"/>
            </a:solidFill>
            <a:latin typeface="Aptos" panose="020B0004020202020204" pitchFamily="34" charset="0"/>
            <a:ea typeface="+mn-ea"/>
            <a:cs typeface="+mn-cs"/>
          </a:endParaRPr>
        </a:p>
        <a:p>
          <a:endParaRPr lang="fr-FR" sz="1200" b="0" i="0" u="none" strike="noStrike" baseline="0">
            <a:solidFill>
              <a:schemeClr val="dk1"/>
            </a:solidFill>
            <a:latin typeface="Aptos" panose="020B0004020202020204" pitchFamily="34" charset="0"/>
            <a:ea typeface="+mn-ea"/>
            <a:cs typeface="+mn-cs"/>
          </a:endParaRPr>
        </a:p>
        <a:p>
          <a:endParaRPr lang="fr-FR" sz="1200" b="0" i="0" u="none" strike="noStrike" baseline="0">
            <a:solidFill>
              <a:schemeClr val="dk1"/>
            </a:solidFill>
            <a:latin typeface="Aptos" panose="020B0004020202020204" pitchFamily="34" charset="0"/>
            <a:ea typeface="+mn-ea"/>
            <a:cs typeface="+mn-cs"/>
          </a:endParaRPr>
        </a:p>
        <a:p>
          <a:endParaRPr lang="fr-FR" sz="1200" b="0" i="0" u="none" strike="noStrike" baseline="0">
            <a:solidFill>
              <a:schemeClr val="dk1"/>
            </a:solidFill>
            <a:latin typeface="Aptos" panose="020B0004020202020204" pitchFamily="34" charset="0"/>
            <a:ea typeface="+mn-ea"/>
            <a:cs typeface="+mn-cs"/>
          </a:endParaRPr>
        </a:p>
        <a:p>
          <a:endParaRPr lang="fr-FR" sz="1200" b="0" i="0" u="none" strike="noStrike" baseline="0">
            <a:solidFill>
              <a:schemeClr val="dk1"/>
            </a:solidFill>
            <a:latin typeface="Aptos" panose="020B0004020202020204" pitchFamily="34" charset="0"/>
            <a:ea typeface="+mn-ea"/>
            <a:cs typeface="+mn-cs"/>
          </a:endParaRPr>
        </a:p>
        <a:p>
          <a:endParaRPr lang="fr-F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778043</xdr:colOff>
      <xdr:row>2</xdr:row>
      <xdr:rowOff>128337</xdr:rowOff>
    </xdr:from>
    <xdr:to>
      <xdr:col>10</xdr:col>
      <xdr:colOff>196516</xdr:colOff>
      <xdr:row>20</xdr:row>
      <xdr:rowOff>12032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631F4CB-F046-21B1-E014-2BBB8DA92236}"/>
            </a:ext>
          </a:extLst>
        </xdr:cNvPr>
        <xdr:cNvSpPr txBox="1"/>
      </xdr:nvSpPr>
      <xdr:spPr>
        <a:xfrm>
          <a:off x="3601454" y="497305"/>
          <a:ext cx="4977062" cy="32044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Le terme </a:t>
          </a:r>
          <a:r>
            <a:rPr lang="fr-FR" sz="1000" b="1"/>
            <a:t>"Traité à 30 j FM"</a:t>
          </a:r>
          <a:r>
            <a:rPr lang="fr-FR" sz="1000"/>
            <a:t> est une expression courante dans le domaine commercial et financier, plus particulièrement dans le contexte des transactions de crédit. Voici ce qu'il signifie :</a:t>
          </a:r>
        </a:p>
        <a:p>
          <a:r>
            <a:rPr lang="fr-FR" sz="1000" b="1"/>
            <a:t>Traité à</a:t>
          </a:r>
          <a:r>
            <a:rPr lang="fr-FR" sz="1000"/>
            <a:t> : Cela fait référence à une transaction ou à un contrat (généralement pour la livraison de marchandises ou la fourniture de services) avec des conditions de paiement spécifiques.</a:t>
          </a:r>
        </a:p>
        <a:p>
          <a:r>
            <a:rPr lang="fr-FR" sz="1000" b="1"/>
            <a:t>30 j</a:t>
          </a:r>
          <a:r>
            <a:rPr lang="fr-FR" sz="1000"/>
            <a:t> : Indique que le paiement doit être effectué dans un délai de </a:t>
          </a:r>
          <a:r>
            <a:rPr lang="fr-FR" sz="1000" b="1"/>
            <a:t>30 jours</a:t>
          </a:r>
          <a:r>
            <a:rPr lang="fr-FR" sz="1000"/>
            <a:t> à partir d'une date définie, souvent la date de facturation ou la date de livraison des biens ou services.</a:t>
          </a:r>
        </a:p>
        <a:p>
          <a:r>
            <a:rPr lang="fr-FR" sz="1000" b="1"/>
            <a:t>FM (Fin de Mois)</a:t>
          </a:r>
          <a:r>
            <a:rPr lang="fr-FR" sz="1000"/>
            <a:t> : Cela signifie que le délai de paiement commence à partir de la </a:t>
          </a:r>
          <a:r>
            <a:rPr lang="fr-FR" sz="1000" b="1"/>
            <a:t>fin du mois</a:t>
          </a:r>
          <a:r>
            <a:rPr lang="fr-FR" sz="1000"/>
            <a:t> de la date de la facture ou de la livraison. Ainsi, "30 jours FM" signifie que le paiement doit être effectué </a:t>
          </a:r>
          <a:r>
            <a:rPr lang="fr-FR" sz="1000" b="1"/>
            <a:t>30 jours après la fin du mois</a:t>
          </a:r>
          <a:r>
            <a:rPr lang="fr-FR" sz="1000"/>
            <a:t> au cours duquel la facture a été émise.</a:t>
          </a:r>
        </a:p>
        <a:p>
          <a:r>
            <a:rPr lang="fr-FR" sz="1000" b="1"/>
            <a:t>Exemple concret :</a:t>
          </a:r>
        </a:p>
        <a:p>
          <a:r>
            <a:rPr lang="fr-FR" sz="1000"/>
            <a:t>Si une facture est émise le </a:t>
          </a:r>
          <a:r>
            <a:rPr lang="fr-FR" sz="1000" b="1"/>
            <a:t>15 septembre</a:t>
          </a:r>
          <a:r>
            <a:rPr lang="fr-FR" sz="1000"/>
            <a:t> avec les conditions "30 jours FM", le paiement sera dû </a:t>
          </a:r>
          <a:r>
            <a:rPr lang="fr-FR" sz="1000" b="1"/>
            <a:t>30 jours après le 30 septembre</a:t>
          </a:r>
          <a:r>
            <a:rPr lang="fr-FR" sz="1000"/>
            <a:t>, c'est-à-dire le </a:t>
          </a:r>
          <a:r>
            <a:rPr lang="fr-FR" sz="1000" b="1"/>
            <a:t>30 octobre</a:t>
          </a:r>
          <a:r>
            <a:rPr lang="fr-FR" sz="1000"/>
            <a:t>.</a:t>
          </a:r>
        </a:p>
        <a:p>
          <a:r>
            <a:rPr lang="fr-FR" sz="1000"/>
            <a:t>Cette méthode de paiement permet généralement aux entreprises de mieux gérer leur trésorerie en reportant le règlement à une date plus lointaine.</a:t>
          </a:r>
        </a:p>
        <a:p>
          <a:endParaRPr lang="fr-FR" sz="10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498F3-0973-467C-A73F-E5C0296A15F5}">
  <sheetPr codeName="Feuil3"/>
  <dimension ref="A1:E27"/>
  <sheetViews>
    <sheetView zoomScaleNormal="100" workbookViewId="0">
      <selection activeCell="B34" sqref="B34"/>
    </sheetView>
  </sheetViews>
  <sheetFormatPr baseColWidth="10" defaultRowHeight="14.4" x14ac:dyDescent="0.3"/>
  <cols>
    <col min="2" max="2" width="27.44140625" bestFit="1" customWidth="1"/>
    <col min="3" max="3" width="14.77734375" customWidth="1"/>
    <col min="4" max="4" width="16.77734375" customWidth="1"/>
  </cols>
  <sheetData>
    <row r="1" spans="1:5" ht="15.6" x14ac:dyDescent="0.3">
      <c r="A1" s="2" t="s">
        <v>0</v>
      </c>
      <c r="B1" s="3"/>
      <c r="C1" s="3"/>
      <c r="D1" s="3"/>
      <c r="E1" s="3"/>
    </row>
    <row r="2" spans="1:5" ht="15.6" x14ac:dyDescent="0.3">
      <c r="A2" s="4" t="s">
        <v>1</v>
      </c>
      <c r="B2" s="3"/>
      <c r="C2" s="3"/>
      <c r="D2" s="3"/>
      <c r="E2" s="3"/>
    </row>
    <row r="3" spans="1:5" ht="15.6" x14ac:dyDescent="0.3">
      <c r="A3" s="4" t="s">
        <v>2</v>
      </c>
      <c r="B3" s="3"/>
      <c r="C3" s="3"/>
      <c r="D3" s="3"/>
      <c r="E3" s="3"/>
    </row>
    <row r="4" spans="1:5" ht="15.6" x14ac:dyDescent="0.3">
      <c r="A4" s="3"/>
      <c r="B4" s="3"/>
      <c r="C4" s="3"/>
      <c r="D4" s="4" t="s">
        <v>6</v>
      </c>
      <c r="E4" s="3" t="s">
        <v>7</v>
      </c>
    </row>
    <row r="5" spans="1:5" ht="15.6" x14ac:dyDescent="0.3">
      <c r="A5" s="3"/>
      <c r="B5" s="3"/>
      <c r="C5" s="3"/>
      <c r="D5" s="3"/>
      <c r="E5" s="3"/>
    </row>
    <row r="6" spans="1:5" ht="15.6" x14ac:dyDescent="0.3">
      <c r="A6" s="3" t="s">
        <v>3</v>
      </c>
      <c r="B6" s="5">
        <v>411001</v>
      </c>
      <c r="C6" s="3"/>
      <c r="D6" s="35" t="str">
        <f>VLOOKUP($B$6,Liste_Clients,2,FALSE)</f>
        <v>Esthétick Agency</v>
      </c>
      <c r="E6" s="4"/>
    </row>
    <row r="7" spans="1:5" ht="15.6" x14ac:dyDescent="0.3">
      <c r="A7" s="3"/>
      <c r="B7" s="3"/>
      <c r="C7" s="3"/>
      <c r="D7" s="35" t="str">
        <f>VLOOKUP($B$6,Liste_Clients,3,FALSE)</f>
        <v>Atrium B</v>
      </c>
      <c r="E7" s="4"/>
    </row>
    <row r="8" spans="1:5" ht="15.6" x14ac:dyDescent="0.3">
      <c r="A8" s="3" t="s">
        <v>4</v>
      </c>
      <c r="B8" s="6" t="s">
        <v>5</v>
      </c>
      <c r="C8" s="3"/>
      <c r="D8" s="35" t="str">
        <f>VLOOKUP($B$6,Liste_Clients,4,FALSE)</f>
        <v>41, Avenue Sainte Marguerite</v>
      </c>
      <c r="E8" s="4"/>
    </row>
    <row r="9" spans="1:5" ht="15.6" x14ac:dyDescent="0.3">
      <c r="A9" s="3"/>
      <c r="B9" s="3"/>
      <c r="C9" s="3"/>
      <c r="D9" s="34">
        <f>VLOOKUP($B$6,Liste_Clients,5,FALSE)</f>
        <v>34000</v>
      </c>
      <c r="E9" s="4"/>
    </row>
    <row r="10" spans="1:5" ht="24" customHeight="1" x14ac:dyDescent="0.3">
      <c r="A10" s="3"/>
      <c r="B10" s="3"/>
      <c r="C10" s="3"/>
      <c r="D10" s="34" t="str">
        <f>VLOOKUP($B$6,Liste_Clients,6,FALSE)</f>
        <v>Montpellier</v>
      </c>
      <c r="E10" s="3"/>
    </row>
    <row r="11" spans="1:5" ht="27" customHeight="1" x14ac:dyDescent="0.3">
      <c r="A11" s="7" t="s">
        <v>12</v>
      </c>
      <c r="B11" s="8" t="s">
        <v>13</v>
      </c>
      <c r="C11" s="8" t="s">
        <v>14</v>
      </c>
      <c r="D11" s="8" t="s">
        <v>15</v>
      </c>
      <c r="E11" s="9" t="s">
        <v>16</v>
      </c>
    </row>
    <row r="12" spans="1:5" ht="15.6" x14ac:dyDescent="0.3">
      <c r="A12" s="10" t="s">
        <v>17</v>
      </c>
      <c r="B12" s="11" t="s">
        <v>66</v>
      </c>
      <c r="C12" s="12">
        <v>5</v>
      </c>
      <c r="D12" s="13">
        <v>9</v>
      </c>
      <c r="E12" s="14">
        <f>C12*D12</f>
        <v>45</v>
      </c>
    </row>
    <row r="13" spans="1:5" ht="15.6" x14ac:dyDescent="0.3">
      <c r="A13" s="15" t="s">
        <v>18</v>
      </c>
      <c r="B13" s="16" t="s">
        <v>20</v>
      </c>
      <c r="C13" s="17">
        <v>15</v>
      </c>
      <c r="D13" s="18">
        <v>10</v>
      </c>
      <c r="E13" s="19">
        <f t="shared" ref="E13:E14" si="0">C13*D13</f>
        <v>150</v>
      </c>
    </row>
    <row r="14" spans="1:5" ht="15.6" x14ac:dyDescent="0.3">
      <c r="A14" s="10" t="s">
        <v>19</v>
      </c>
      <c r="B14" s="11" t="s">
        <v>21</v>
      </c>
      <c r="C14" s="12">
        <v>50</v>
      </c>
      <c r="D14" s="13">
        <v>10.25</v>
      </c>
      <c r="E14" s="20">
        <f t="shared" si="0"/>
        <v>512.5</v>
      </c>
    </row>
    <row r="15" spans="1:5" ht="15.6" x14ac:dyDescent="0.3">
      <c r="A15" s="21"/>
      <c r="B15" s="16"/>
      <c r="C15" s="16"/>
      <c r="D15" s="16"/>
      <c r="E15" s="22"/>
    </row>
    <row r="16" spans="1:5" ht="15.6" x14ac:dyDescent="0.3">
      <c r="A16" s="23"/>
      <c r="B16" s="11"/>
      <c r="C16" s="11"/>
      <c r="D16" s="11"/>
      <c r="E16" s="24"/>
    </row>
    <row r="17" spans="1:5" ht="15.6" x14ac:dyDescent="0.3">
      <c r="A17" s="21"/>
      <c r="B17" s="16"/>
      <c r="C17" s="16"/>
      <c r="D17" s="16"/>
      <c r="E17" s="22"/>
    </row>
    <row r="18" spans="1:5" ht="15.6" x14ac:dyDescent="0.3">
      <c r="A18" s="23"/>
      <c r="B18" s="11"/>
      <c r="C18" s="11"/>
      <c r="D18" s="11"/>
      <c r="E18" s="24"/>
    </row>
    <row r="19" spans="1:5" ht="15.6" x14ac:dyDescent="0.3">
      <c r="A19" s="21"/>
      <c r="B19" s="16"/>
      <c r="C19" s="16"/>
      <c r="D19" s="16"/>
      <c r="E19" s="22"/>
    </row>
    <row r="20" spans="1:5" ht="15.6" x14ac:dyDescent="0.3">
      <c r="A20" s="23"/>
      <c r="B20" s="11"/>
      <c r="C20" s="11"/>
      <c r="D20" s="11"/>
      <c r="E20" s="24"/>
    </row>
    <row r="21" spans="1:5" ht="15.6" x14ac:dyDescent="0.3">
      <c r="A21" s="3"/>
      <c r="B21" s="3"/>
      <c r="C21" s="3"/>
      <c r="D21" s="3" t="s">
        <v>22</v>
      </c>
      <c r="E21" s="25">
        <f>SUM(E12:E20)</f>
        <v>707.5</v>
      </c>
    </row>
    <row r="22" spans="1:5" ht="15.6" x14ac:dyDescent="0.3">
      <c r="A22" s="3"/>
      <c r="B22" s="3" t="s">
        <v>27</v>
      </c>
      <c r="C22" s="6"/>
      <c r="D22" s="3" t="s">
        <v>23</v>
      </c>
      <c r="E22" s="26"/>
    </row>
    <row r="23" spans="1:5" ht="15.6" x14ac:dyDescent="0.3">
      <c r="A23" s="3"/>
      <c r="B23" s="3"/>
      <c r="C23" s="3"/>
      <c r="D23" s="3" t="s">
        <v>24</v>
      </c>
      <c r="E23" s="25"/>
    </row>
    <row r="24" spans="1:5" ht="15.6" x14ac:dyDescent="0.3">
      <c r="A24" s="3"/>
      <c r="B24" s="3" t="s">
        <v>28</v>
      </c>
      <c r="C24" s="27"/>
      <c r="D24" s="3" t="s">
        <v>25</v>
      </c>
      <c r="E24" s="25"/>
    </row>
    <row r="25" spans="1:5" ht="15.6" x14ac:dyDescent="0.3">
      <c r="A25" s="3"/>
      <c r="B25" s="3" t="s">
        <v>29</v>
      </c>
      <c r="C25" s="3"/>
      <c r="D25" s="3" t="s">
        <v>26</v>
      </c>
      <c r="E25" s="25"/>
    </row>
    <row r="26" spans="1:5" ht="15.6" x14ac:dyDescent="0.3">
      <c r="A26" s="3"/>
      <c r="B26" s="28" t="s">
        <v>30</v>
      </c>
      <c r="C26" s="3"/>
      <c r="D26" s="3"/>
      <c r="E26" s="3"/>
    </row>
    <row r="27" spans="1:5" ht="15.6" x14ac:dyDescent="0.3">
      <c r="A27" s="3"/>
      <c r="B27" s="3"/>
      <c r="C27" s="3"/>
      <c r="D27" s="3"/>
      <c r="E27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A2AAF-C4A9-4F7C-A7E8-DB61C9721DBF}">
  <sheetPr codeName="Feuil2"/>
  <dimension ref="A1:E26"/>
  <sheetViews>
    <sheetView zoomScaleNormal="100" workbookViewId="0">
      <selection activeCell="B6" sqref="B6"/>
    </sheetView>
  </sheetViews>
  <sheetFormatPr baseColWidth="10" defaultRowHeight="14.4" x14ac:dyDescent="0.3"/>
  <cols>
    <col min="1" max="1" width="25.77734375" bestFit="1" customWidth="1"/>
    <col min="2" max="2" width="27.44140625" bestFit="1" customWidth="1"/>
    <col min="3" max="3" width="9.88671875" bestFit="1" customWidth="1"/>
    <col min="4" max="4" width="27.44140625" bestFit="1" customWidth="1"/>
    <col min="5" max="5" width="8.21875" bestFit="1" customWidth="1"/>
    <col min="7" max="7" width="10.5546875" customWidth="1"/>
  </cols>
  <sheetData>
    <row r="1" spans="1:5" ht="15.6" x14ac:dyDescent="0.3">
      <c r="A1" s="2" t="s">
        <v>0</v>
      </c>
      <c r="B1" s="3"/>
      <c r="C1" s="3"/>
      <c r="D1" s="3"/>
      <c r="E1" s="3"/>
    </row>
    <row r="2" spans="1:5" ht="15.6" x14ac:dyDescent="0.3">
      <c r="A2" s="4" t="s">
        <v>1</v>
      </c>
      <c r="B2" s="3"/>
      <c r="C2" s="3"/>
      <c r="D2" s="3"/>
      <c r="E2" s="3"/>
    </row>
    <row r="3" spans="1:5" s="32" customFormat="1" ht="28.8" customHeight="1" x14ac:dyDescent="0.3">
      <c r="A3" s="4" t="s">
        <v>2</v>
      </c>
      <c r="B3" s="3"/>
      <c r="C3" s="3"/>
      <c r="D3" s="3"/>
      <c r="E3" s="3"/>
    </row>
    <row r="4" spans="1:5" ht="15.6" x14ac:dyDescent="0.3">
      <c r="A4" s="3"/>
      <c r="B4" s="3"/>
      <c r="C4" s="3"/>
      <c r="D4" s="4" t="s">
        <v>6</v>
      </c>
      <c r="E4" s="3" t="s">
        <v>7</v>
      </c>
    </row>
    <row r="5" spans="1:5" ht="15.6" x14ac:dyDescent="0.3">
      <c r="A5" s="3"/>
      <c r="B5" s="3"/>
      <c r="C5" s="3"/>
      <c r="D5" s="3"/>
      <c r="E5" s="3"/>
    </row>
    <row r="6" spans="1:5" ht="15.6" x14ac:dyDescent="0.3">
      <c r="A6" s="3" t="s">
        <v>3</v>
      </c>
      <c r="B6" s="5">
        <v>411001</v>
      </c>
      <c r="C6" s="3"/>
      <c r="D6" s="4" t="s">
        <v>8</v>
      </c>
      <c r="E6" s="4"/>
    </row>
    <row r="7" spans="1:5" ht="15.6" x14ac:dyDescent="0.3">
      <c r="A7" s="3"/>
      <c r="B7" s="3"/>
      <c r="C7" s="3"/>
      <c r="D7" s="4" t="s">
        <v>9</v>
      </c>
      <c r="E7" s="4"/>
    </row>
    <row r="8" spans="1:5" ht="15.6" x14ac:dyDescent="0.3">
      <c r="A8" s="3" t="s">
        <v>4</v>
      </c>
      <c r="B8" s="6" t="s">
        <v>5</v>
      </c>
      <c r="C8" s="3"/>
      <c r="D8" s="4" t="s">
        <v>10</v>
      </c>
      <c r="E8" s="4"/>
    </row>
    <row r="9" spans="1:5" ht="15.6" x14ac:dyDescent="0.3">
      <c r="A9" s="3"/>
      <c r="B9" s="3"/>
      <c r="C9" s="3"/>
      <c r="D9" s="33">
        <v>6200</v>
      </c>
      <c r="E9" s="4" t="s">
        <v>11</v>
      </c>
    </row>
    <row r="10" spans="1:5" ht="15.6" x14ac:dyDescent="0.3">
      <c r="A10" s="3"/>
      <c r="B10" s="3"/>
      <c r="C10" s="3"/>
      <c r="D10" s="3"/>
      <c r="E10" s="3"/>
    </row>
    <row r="11" spans="1:5" ht="15.6" x14ac:dyDescent="0.3">
      <c r="A11" s="7" t="s">
        <v>12</v>
      </c>
      <c r="B11" s="8" t="s">
        <v>13</v>
      </c>
      <c r="C11" s="8" t="s">
        <v>14</v>
      </c>
      <c r="D11" s="8" t="s">
        <v>15</v>
      </c>
      <c r="E11" s="9" t="s">
        <v>16</v>
      </c>
    </row>
    <row r="12" spans="1:5" ht="15.6" x14ac:dyDescent="0.3">
      <c r="A12" s="10" t="s">
        <v>17</v>
      </c>
      <c r="B12" s="11" t="s">
        <v>66</v>
      </c>
      <c r="C12" s="12">
        <v>5</v>
      </c>
      <c r="D12" s="13">
        <v>9</v>
      </c>
      <c r="E12" s="14">
        <f>C12*D12</f>
        <v>45</v>
      </c>
    </row>
    <row r="13" spans="1:5" ht="15.6" x14ac:dyDescent="0.3">
      <c r="A13" s="15" t="s">
        <v>18</v>
      </c>
      <c r="B13" s="16" t="s">
        <v>20</v>
      </c>
      <c r="C13" s="17">
        <v>15</v>
      </c>
      <c r="D13" s="18">
        <v>10</v>
      </c>
      <c r="E13" s="19">
        <f t="shared" ref="E13:E14" si="0">C13*D13</f>
        <v>150</v>
      </c>
    </row>
    <row r="14" spans="1:5" ht="15.6" x14ac:dyDescent="0.3">
      <c r="A14" s="10" t="s">
        <v>19</v>
      </c>
      <c r="B14" s="11" t="s">
        <v>21</v>
      </c>
      <c r="C14" s="12">
        <v>50</v>
      </c>
      <c r="D14" s="13">
        <v>10.25</v>
      </c>
      <c r="E14" s="20">
        <f t="shared" si="0"/>
        <v>512.5</v>
      </c>
    </row>
    <row r="15" spans="1:5" ht="15.6" x14ac:dyDescent="0.3">
      <c r="A15" s="21"/>
      <c r="B15" s="16"/>
      <c r="C15" s="16"/>
      <c r="D15" s="16"/>
      <c r="E15" s="22"/>
    </row>
    <row r="16" spans="1:5" ht="15.6" x14ac:dyDescent="0.3">
      <c r="A16" s="23"/>
      <c r="B16" s="11"/>
      <c r="C16" s="11"/>
      <c r="D16" s="11"/>
      <c r="E16" s="24"/>
    </row>
    <row r="17" spans="1:5" ht="15.6" x14ac:dyDescent="0.3">
      <c r="A17" s="21"/>
      <c r="B17" s="16"/>
      <c r="C17" s="16"/>
      <c r="D17" s="16"/>
      <c r="E17" s="22"/>
    </row>
    <row r="18" spans="1:5" ht="15.6" x14ac:dyDescent="0.3">
      <c r="A18" s="23"/>
      <c r="B18" s="11"/>
      <c r="C18" s="11"/>
      <c r="D18" s="11"/>
      <c r="E18" s="24"/>
    </row>
    <row r="19" spans="1:5" ht="15.6" x14ac:dyDescent="0.3">
      <c r="A19" s="21"/>
      <c r="B19" s="16"/>
      <c r="C19" s="16"/>
      <c r="D19" s="16"/>
      <c r="E19" s="22"/>
    </row>
    <row r="20" spans="1:5" ht="15.6" x14ac:dyDescent="0.3">
      <c r="A20" s="23"/>
      <c r="B20" s="11"/>
      <c r="C20" s="11"/>
      <c r="D20" s="11"/>
      <c r="E20" s="24"/>
    </row>
    <row r="21" spans="1:5" ht="15.6" x14ac:dyDescent="0.3">
      <c r="A21" s="3"/>
      <c r="B21" s="3"/>
      <c r="C21" s="3"/>
      <c r="D21" s="3" t="s">
        <v>22</v>
      </c>
      <c r="E21" s="25"/>
    </row>
    <row r="22" spans="1:5" ht="15.6" x14ac:dyDescent="0.3">
      <c r="A22" s="3"/>
      <c r="B22" s="3" t="s">
        <v>27</v>
      </c>
      <c r="C22" s="6"/>
      <c r="D22" s="3" t="s">
        <v>23</v>
      </c>
      <c r="E22" s="26"/>
    </row>
    <row r="23" spans="1:5" ht="15.6" x14ac:dyDescent="0.3">
      <c r="A23" s="3"/>
      <c r="B23" s="3"/>
      <c r="C23" s="3"/>
      <c r="D23" s="3" t="s">
        <v>24</v>
      </c>
      <c r="E23" s="25"/>
    </row>
    <row r="24" spans="1:5" ht="15.6" x14ac:dyDescent="0.3">
      <c r="A24" s="3"/>
      <c r="B24" s="3" t="s">
        <v>28</v>
      </c>
      <c r="C24" s="27"/>
      <c r="D24" s="3" t="s">
        <v>25</v>
      </c>
      <c r="E24" s="25"/>
    </row>
    <row r="25" spans="1:5" ht="15.6" x14ac:dyDescent="0.3">
      <c r="A25" s="3"/>
      <c r="B25" s="3" t="s">
        <v>29</v>
      </c>
      <c r="C25" s="3"/>
      <c r="D25" s="3" t="s">
        <v>26</v>
      </c>
      <c r="E25" s="25"/>
    </row>
    <row r="26" spans="1:5" ht="15.6" x14ac:dyDescent="0.3">
      <c r="A26" s="3"/>
      <c r="B26" s="28" t="s">
        <v>30</v>
      </c>
      <c r="C26" s="3"/>
      <c r="D26" s="3"/>
      <c r="E26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F7B33-0AB8-4A90-A45F-8235FF0E0997}">
  <sheetPr codeName="Feuil4"/>
  <dimension ref="A1:H17"/>
  <sheetViews>
    <sheetView workbookViewId="0">
      <selection activeCell="D31" sqref="D31"/>
    </sheetView>
  </sheetViews>
  <sheetFormatPr baseColWidth="10" defaultRowHeight="14.4" x14ac:dyDescent="0.3"/>
  <cols>
    <col min="1" max="1" width="18.77734375" bestFit="1" customWidth="1"/>
    <col min="2" max="2" width="14.44140625" bestFit="1" customWidth="1"/>
    <col min="3" max="3" width="9" bestFit="1" customWidth="1"/>
    <col min="4" max="4" width="24.33203125" bestFit="1" customWidth="1"/>
    <col min="5" max="5" width="6" bestFit="1" customWidth="1"/>
    <col min="6" max="6" width="10" bestFit="1" customWidth="1"/>
    <col min="7" max="7" width="9.44140625" bestFit="1" customWidth="1"/>
    <col min="8" max="8" width="10.6640625" bestFit="1" customWidth="1"/>
  </cols>
  <sheetData>
    <row r="1" spans="1:8" ht="18" x14ac:dyDescent="0.35">
      <c r="A1" s="1" t="s">
        <v>65</v>
      </c>
    </row>
    <row r="3" spans="1:8" ht="28.8" x14ac:dyDescent="0.3">
      <c r="A3" s="31" t="s">
        <v>3</v>
      </c>
      <c r="B3" s="31" t="s">
        <v>31</v>
      </c>
      <c r="C3" s="31" t="s">
        <v>32</v>
      </c>
      <c r="D3" s="31" t="s">
        <v>33</v>
      </c>
      <c r="E3" s="31" t="s">
        <v>34</v>
      </c>
      <c r="F3" s="31" t="s">
        <v>35</v>
      </c>
      <c r="G3" s="31" t="s">
        <v>29</v>
      </c>
      <c r="H3" s="31" t="s">
        <v>28</v>
      </c>
    </row>
    <row r="4" spans="1:8" x14ac:dyDescent="0.3">
      <c r="A4" s="29">
        <v>411001</v>
      </c>
      <c r="B4" s="29" t="s">
        <v>8</v>
      </c>
      <c r="C4" s="29" t="s">
        <v>9</v>
      </c>
      <c r="D4" s="29" t="s">
        <v>51</v>
      </c>
      <c r="E4" s="29">
        <v>34000</v>
      </c>
      <c r="F4" s="29" t="s">
        <v>60</v>
      </c>
      <c r="G4" s="29">
        <v>1</v>
      </c>
      <c r="H4" s="30">
        <v>0.19600000000000001</v>
      </c>
    </row>
    <row r="5" spans="1:8" x14ac:dyDescent="0.3">
      <c r="A5" s="29">
        <v>411002</v>
      </c>
      <c r="B5" s="29" t="s">
        <v>36</v>
      </c>
      <c r="C5" s="29" t="s">
        <v>45</v>
      </c>
      <c r="D5" s="29" t="s">
        <v>52</v>
      </c>
      <c r="E5" s="29">
        <v>13020</v>
      </c>
      <c r="F5" s="29" t="s">
        <v>63</v>
      </c>
      <c r="G5" s="29">
        <v>3</v>
      </c>
      <c r="H5" s="30">
        <v>0.19600000000000001</v>
      </c>
    </row>
    <row r="6" spans="1:8" x14ac:dyDescent="0.3">
      <c r="A6" s="29">
        <v>411003</v>
      </c>
      <c r="B6" s="29" t="s">
        <v>37</v>
      </c>
      <c r="C6" s="29" t="s">
        <v>46</v>
      </c>
      <c r="D6" s="29" t="s">
        <v>53</v>
      </c>
      <c r="E6" s="29">
        <v>34070</v>
      </c>
      <c r="F6" s="29" t="s">
        <v>60</v>
      </c>
      <c r="G6" s="29">
        <v>6</v>
      </c>
      <c r="H6" s="30">
        <v>0.19600000000000001</v>
      </c>
    </row>
    <row r="7" spans="1:8" x14ac:dyDescent="0.3">
      <c r="A7" s="29">
        <v>411004</v>
      </c>
      <c r="B7" s="29" t="s">
        <v>38</v>
      </c>
      <c r="C7" s="29"/>
      <c r="D7" s="29" t="s">
        <v>54</v>
      </c>
      <c r="E7" s="29">
        <v>34200</v>
      </c>
      <c r="F7" s="29" t="s">
        <v>64</v>
      </c>
      <c r="G7" s="29">
        <v>4</v>
      </c>
      <c r="H7" s="30">
        <v>0.19600000000000001</v>
      </c>
    </row>
    <row r="8" spans="1:8" x14ac:dyDescent="0.3">
      <c r="A8" s="29">
        <v>411202</v>
      </c>
      <c r="B8" s="29" t="s">
        <v>39</v>
      </c>
      <c r="C8" s="29"/>
      <c r="D8" s="29" t="s">
        <v>55</v>
      </c>
      <c r="E8" s="29">
        <v>34200</v>
      </c>
      <c r="F8" s="29" t="s">
        <v>64</v>
      </c>
      <c r="G8" s="29">
        <v>1</v>
      </c>
      <c r="H8" s="30">
        <v>0.19600000000000001</v>
      </c>
    </row>
    <row r="9" spans="1:8" x14ac:dyDescent="0.3">
      <c r="A9" s="29">
        <v>411406</v>
      </c>
      <c r="B9" s="29" t="s">
        <v>40</v>
      </c>
      <c r="C9" s="29"/>
      <c r="D9" s="29" t="s">
        <v>56</v>
      </c>
      <c r="E9" s="29">
        <v>34880</v>
      </c>
      <c r="F9" s="29" t="s">
        <v>62</v>
      </c>
      <c r="G9" s="29">
        <v>1</v>
      </c>
      <c r="H9" s="30">
        <v>0.19600000000000001</v>
      </c>
    </row>
    <row r="10" spans="1:8" x14ac:dyDescent="0.3">
      <c r="A10" s="29">
        <v>411505</v>
      </c>
      <c r="B10" s="29" t="s">
        <v>47</v>
      </c>
      <c r="C10" s="29" t="s">
        <v>48</v>
      </c>
      <c r="D10" s="29" t="s">
        <v>57</v>
      </c>
      <c r="E10" s="29">
        <v>34400</v>
      </c>
      <c r="F10" s="29" t="s">
        <v>61</v>
      </c>
      <c r="G10" s="29">
        <v>3</v>
      </c>
      <c r="H10" s="30">
        <v>0.19600000000000001</v>
      </c>
    </row>
    <row r="11" spans="1:8" x14ac:dyDescent="0.3">
      <c r="A11" s="29">
        <v>411601</v>
      </c>
      <c r="B11" s="29" t="s">
        <v>41</v>
      </c>
      <c r="C11" s="29" t="s">
        <v>49</v>
      </c>
      <c r="D11" s="29" t="s">
        <v>58</v>
      </c>
      <c r="E11" s="29">
        <v>34070</v>
      </c>
      <c r="F11" s="29" t="s">
        <v>60</v>
      </c>
      <c r="G11" s="29">
        <v>4</v>
      </c>
      <c r="H11" s="30">
        <v>0.19600000000000001</v>
      </c>
    </row>
    <row r="12" spans="1:8" x14ac:dyDescent="0.3">
      <c r="A12" s="29">
        <v>411705</v>
      </c>
      <c r="B12" s="29" t="s">
        <v>42</v>
      </c>
      <c r="C12" s="29" t="s">
        <v>50</v>
      </c>
      <c r="D12" s="29" t="s">
        <v>59</v>
      </c>
      <c r="E12" s="29">
        <v>34070</v>
      </c>
      <c r="F12" s="29" t="s">
        <v>60</v>
      </c>
      <c r="G12" s="29">
        <v>1</v>
      </c>
      <c r="H12" s="30">
        <v>0.19600000000000001</v>
      </c>
    </row>
    <row r="13" spans="1:8" x14ac:dyDescent="0.3">
      <c r="A13" s="29">
        <v>411810</v>
      </c>
      <c r="B13" s="29" t="s">
        <v>43</v>
      </c>
      <c r="C13" s="29"/>
      <c r="D13" s="29"/>
      <c r="E13" s="29"/>
      <c r="F13" s="29"/>
      <c r="G13" s="29">
        <v>1</v>
      </c>
      <c r="H13" s="30">
        <v>0.19600000000000001</v>
      </c>
    </row>
    <row r="14" spans="1:8" x14ac:dyDescent="0.3">
      <c r="A14" s="29">
        <v>411996</v>
      </c>
      <c r="B14" s="29" t="s">
        <v>44</v>
      </c>
      <c r="C14" s="29"/>
      <c r="D14" s="29"/>
      <c r="E14" s="29"/>
      <c r="F14" s="29"/>
      <c r="G14" s="29">
        <v>2</v>
      </c>
      <c r="H14" s="30">
        <v>0.19600000000000001</v>
      </c>
    </row>
    <row r="15" spans="1:8" x14ac:dyDescent="0.3">
      <c r="A15" s="29">
        <v>411997</v>
      </c>
      <c r="B15" s="29" t="s">
        <v>44</v>
      </c>
      <c r="C15" s="29"/>
      <c r="D15" s="29"/>
      <c r="E15" s="29"/>
      <c r="F15" s="29"/>
      <c r="G15" s="29">
        <v>1</v>
      </c>
      <c r="H15" s="30">
        <v>0.19600000000000001</v>
      </c>
    </row>
    <row r="16" spans="1:8" x14ac:dyDescent="0.3">
      <c r="A16" s="29">
        <v>411998</v>
      </c>
      <c r="B16" s="29" t="s">
        <v>44</v>
      </c>
      <c r="C16" s="29"/>
      <c r="D16" s="29"/>
      <c r="E16" s="29"/>
      <c r="F16" s="29"/>
      <c r="G16" s="29">
        <v>1</v>
      </c>
      <c r="H16" s="30">
        <v>0.19600000000000001</v>
      </c>
    </row>
    <row r="17" spans="1:8" x14ac:dyDescent="0.3">
      <c r="A17" s="29">
        <v>411999</v>
      </c>
      <c r="B17" s="29" t="s">
        <v>44</v>
      </c>
      <c r="C17" s="29"/>
      <c r="D17" s="29"/>
      <c r="E17" s="29"/>
      <c r="F17" s="29"/>
      <c r="G17" s="29">
        <v>2</v>
      </c>
      <c r="H17" s="30">
        <v>0.19600000000000001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3F49-621E-4E86-AF13-BC7AF38A232E}">
  <sheetPr codeName="Feuil6"/>
  <dimension ref="A1:E26"/>
  <sheetViews>
    <sheetView workbookViewId="0">
      <selection activeCell="D34" sqref="D34"/>
    </sheetView>
  </sheetViews>
  <sheetFormatPr baseColWidth="10" defaultRowHeight="14.4" x14ac:dyDescent="0.3"/>
  <cols>
    <col min="1" max="1" width="25.77734375" bestFit="1" customWidth="1"/>
    <col min="2" max="2" width="27.44140625" bestFit="1" customWidth="1"/>
    <col min="3" max="3" width="9.88671875" bestFit="1" customWidth="1"/>
    <col min="4" max="4" width="30.5546875" bestFit="1" customWidth="1"/>
    <col min="5" max="5" width="8.21875" bestFit="1" customWidth="1"/>
  </cols>
  <sheetData>
    <row r="1" spans="1:5" ht="15.6" x14ac:dyDescent="0.3">
      <c r="A1" s="2" t="s">
        <v>0</v>
      </c>
      <c r="B1" s="3"/>
      <c r="C1" s="3"/>
      <c r="D1" s="3"/>
      <c r="E1" s="3"/>
    </row>
    <row r="2" spans="1:5" ht="15.6" x14ac:dyDescent="0.3">
      <c r="A2" s="4" t="s">
        <v>1</v>
      </c>
      <c r="B2" s="3"/>
      <c r="C2" s="3"/>
      <c r="D2" s="3"/>
      <c r="E2" s="3"/>
    </row>
    <row r="3" spans="1:5" ht="15.6" x14ac:dyDescent="0.3">
      <c r="A3" s="4" t="s">
        <v>2</v>
      </c>
      <c r="B3" s="3"/>
      <c r="C3" s="3"/>
      <c r="D3" s="3"/>
      <c r="E3" s="3"/>
    </row>
    <row r="4" spans="1:5" ht="15.6" x14ac:dyDescent="0.3">
      <c r="A4" s="3"/>
      <c r="B4" s="3"/>
      <c r="C4" s="3"/>
      <c r="D4" s="4" t="s">
        <v>6</v>
      </c>
      <c r="E4" s="3" t="s">
        <v>7</v>
      </c>
    </row>
    <row r="5" spans="1:5" ht="15.6" x14ac:dyDescent="0.3">
      <c r="A5" s="3"/>
      <c r="B5" s="3"/>
      <c r="C5" s="3"/>
      <c r="D5" s="3"/>
      <c r="E5" s="3"/>
    </row>
    <row r="6" spans="1:5" ht="15.6" x14ac:dyDescent="0.3">
      <c r="A6" s="3" t="s">
        <v>3</v>
      </c>
      <c r="B6" s="5">
        <v>411001</v>
      </c>
      <c r="C6" s="3"/>
      <c r="D6" s="47" t="str">
        <f>VLOOKUP($B$6,Liste_Clients,2,FALSE)</f>
        <v>Esthétick Agency</v>
      </c>
      <c r="E6" s="4"/>
    </row>
    <row r="7" spans="1:5" ht="15.6" x14ac:dyDescent="0.3">
      <c r="A7" s="3"/>
      <c r="B7" s="3"/>
      <c r="C7" s="3"/>
      <c r="D7" s="47" t="str">
        <f>VLOOKUP($B$6,Liste_Clients,3,FALSE)</f>
        <v>Atrium B</v>
      </c>
      <c r="E7" s="4"/>
    </row>
    <row r="8" spans="1:5" ht="15.6" x14ac:dyDescent="0.3">
      <c r="A8" s="3" t="s">
        <v>4</v>
      </c>
      <c r="B8" s="6" t="s">
        <v>5</v>
      </c>
      <c r="C8" s="3"/>
      <c r="D8" s="47" t="str">
        <f>VLOOKUP($B$6,Liste_Clients,4,FALSE)</f>
        <v>41, Avenue Sainte Marguerite</v>
      </c>
      <c r="E8" s="4"/>
    </row>
    <row r="9" spans="1:5" ht="15.6" x14ac:dyDescent="0.3">
      <c r="A9" s="3"/>
      <c r="B9" s="3"/>
      <c r="C9" s="3"/>
      <c r="D9" s="48">
        <f>VLOOKUP($B$6,Liste_Clients,5,FALSE)</f>
        <v>34000</v>
      </c>
      <c r="E9" s="4"/>
    </row>
    <row r="10" spans="1:5" ht="15.6" x14ac:dyDescent="0.3">
      <c r="A10" s="3"/>
      <c r="B10" s="3"/>
      <c r="C10" s="3"/>
      <c r="D10" s="48" t="str">
        <f>VLOOKUP($B$6,Liste_Clients,6,FALSE)</f>
        <v>Montpellier</v>
      </c>
      <c r="E10" s="3"/>
    </row>
    <row r="11" spans="1:5" ht="15.6" x14ac:dyDescent="0.3">
      <c r="A11" s="7" t="s">
        <v>12</v>
      </c>
      <c r="B11" s="8" t="s">
        <v>13</v>
      </c>
      <c r="C11" s="8" t="s">
        <v>14</v>
      </c>
      <c r="D11" s="8" t="s">
        <v>15</v>
      </c>
      <c r="E11" s="9" t="s">
        <v>16</v>
      </c>
    </row>
    <row r="12" spans="1:5" ht="15.6" x14ac:dyDescent="0.3">
      <c r="A12" s="10" t="s">
        <v>17</v>
      </c>
      <c r="B12" s="11" t="s">
        <v>66</v>
      </c>
      <c r="C12" s="12">
        <v>5</v>
      </c>
      <c r="D12" s="13">
        <v>9</v>
      </c>
      <c r="E12" s="14">
        <f>C12*D12</f>
        <v>45</v>
      </c>
    </row>
    <row r="13" spans="1:5" ht="15.6" x14ac:dyDescent="0.3">
      <c r="A13" s="15" t="s">
        <v>18</v>
      </c>
      <c r="B13" s="16" t="s">
        <v>20</v>
      </c>
      <c r="C13" s="17">
        <v>15</v>
      </c>
      <c r="D13" s="18">
        <v>10</v>
      </c>
      <c r="E13" s="19">
        <f t="shared" ref="E13:E14" si="0">C13*D13</f>
        <v>150</v>
      </c>
    </row>
    <row r="14" spans="1:5" ht="15.6" x14ac:dyDescent="0.3">
      <c r="A14" s="10" t="s">
        <v>19</v>
      </c>
      <c r="B14" s="11" t="s">
        <v>21</v>
      </c>
      <c r="C14" s="12">
        <v>50</v>
      </c>
      <c r="D14" s="13">
        <v>10.25</v>
      </c>
      <c r="E14" s="20">
        <f t="shared" si="0"/>
        <v>512.5</v>
      </c>
    </row>
    <row r="15" spans="1:5" ht="15.6" x14ac:dyDescent="0.3">
      <c r="A15" s="21"/>
      <c r="B15" s="16"/>
      <c r="C15" s="16"/>
      <c r="D15" s="16"/>
      <c r="E15" s="22"/>
    </row>
    <row r="16" spans="1:5" ht="15.6" x14ac:dyDescent="0.3">
      <c r="A16" s="23"/>
      <c r="B16" s="11"/>
      <c r="C16" s="11"/>
      <c r="D16" s="11"/>
      <c r="E16" s="24"/>
    </row>
    <row r="17" spans="1:5" ht="15.6" x14ac:dyDescent="0.3">
      <c r="A17" s="21"/>
      <c r="B17" s="16"/>
      <c r="C17" s="16"/>
      <c r="D17" s="16"/>
      <c r="E17" s="22"/>
    </row>
    <row r="18" spans="1:5" ht="15.6" x14ac:dyDescent="0.3">
      <c r="A18" s="23"/>
      <c r="B18" s="11"/>
      <c r="C18" s="11"/>
      <c r="D18" s="11"/>
      <c r="E18" s="24"/>
    </row>
    <row r="19" spans="1:5" ht="15.6" x14ac:dyDescent="0.3">
      <c r="A19" s="21"/>
      <c r="B19" s="16"/>
      <c r="C19" s="16"/>
      <c r="D19" s="16"/>
      <c r="E19" s="22"/>
    </row>
    <row r="20" spans="1:5" ht="15.6" x14ac:dyDescent="0.3">
      <c r="A20" s="23"/>
      <c r="B20" s="11"/>
      <c r="C20" s="11"/>
      <c r="D20" s="11"/>
      <c r="E20" s="24"/>
    </row>
    <row r="21" spans="1:5" ht="15.6" x14ac:dyDescent="0.3">
      <c r="A21" s="3"/>
      <c r="B21" s="3"/>
      <c r="C21" s="3"/>
      <c r="D21" s="3" t="s">
        <v>22</v>
      </c>
      <c r="E21" s="25">
        <f>SUM(E12:E20)</f>
        <v>707.5</v>
      </c>
    </row>
    <row r="22" spans="1:5" ht="15.6" x14ac:dyDescent="0.3">
      <c r="A22" s="3"/>
      <c r="B22" s="3" t="s">
        <v>27</v>
      </c>
      <c r="C22" s="46">
        <f>IF(E21&gt;5000,0.25,IF(E21&gt;2000,0.2,IF(E21&gt;1000,0.1,0)))</f>
        <v>0</v>
      </c>
      <c r="D22" s="3" t="s">
        <v>23</v>
      </c>
      <c r="E22" s="25">
        <f>E21*C22</f>
        <v>0</v>
      </c>
    </row>
    <row r="23" spans="1:5" ht="15.6" x14ac:dyDescent="0.3">
      <c r="A23" s="3"/>
      <c r="B23" s="3"/>
      <c r="C23" s="3"/>
      <c r="D23" s="3" t="s">
        <v>24</v>
      </c>
      <c r="E23" s="25"/>
    </row>
    <row r="24" spans="1:5" ht="15.6" x14ac:dyDescent="0.3">
      <c r="A24" s="3"/>
      <c r="B24" s="3" t="s">
        <v>28</v>
      </c>
      <c r="C24" s="27"/>
      <c r="D24" s="3" t="s">
        <v>25</v>
      </c>
      <c r="E24" s="25"/>
    </row>
    <row r="25" spans="1:5" ht="15.6" x14ac:dyDescent="0.3">
      <c r="A25" s="3"/>
      <c r="B25" s="3" t="s">
        <v>29</v>
      </c>
      <c r="C25" s="3"/>
      <c r="D25" s="3" t="s">
        <v>26</v>
      </c>
      <c r="E25" s="25"/>
    </row>
    <row r="26" spans="1:5" ht="15.6" x14ac:dyDescent="0.3">
      <c r="A26" s="3"/>
      <c r="B26" s="28" t="s">
        <v>30</v>
      </c>
      <c r="C26" s="3"/>
      <c r="D26" s="3"/>
      <c r="E26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397C0-CDBC-46E6-AFF9-D341148E74D9}">
  <sheetPr codeName="Feuil8"/>
  <dimension ref="A1:C6"/>
  <sheetViews>
    <sheetView zoomScale="175" zoomScaleNormal="175" workbookViewId="0">
      <selection activeCell="A5" sqref="A5"/>
    </sheetView>
  </sheetViews>
  <sheetFormatPr baseColWidth="10" defaultRowHeight="14.4" x14ac:dyDescent="0.3"/>
  <cols>
    <col min="2" max="2" width="27.44140625" bestFit="1" customWidth="1"/>
  </cols>
  <sheetData>
    <row r="1" spans="1:3" x14ac:dyDescent="0.3">
      <c r="A1" t="s">
        <v>67</v>
      </c>
    </row>
    <row r="2" spans="1:3" ht="15" thickBot="1" x14ac:dyDescent="0.35"/>
    <row r="3" spans="1:3" ht="15.6" x14ac:dyDescent="0.3">
      <c r="A3" s="37" t="s">
        <v>68</v>
      </c>
      <c r="B3" s="38" t="s">
        <v>13</v>
      </c>
      <c r="C3" s="39" t="s">
        <v>15</v>
      </c>
    </row>
    <row r="4" spans="1:3" ht="15.6" x14ac:dyDescent="0.3">
      <c r="A4" s="40" t="s">
        <v>18</v>
      </c>
      <c r="B4" s="16" t="s">
        <v>20</v>
      </c>
      <c r="C4" s="41">
        <v>10</v>
      </c>
    </row>
    <row r="5" spans="1:3" ht="15.6" x14ac:dyDescent="0.3">
      <c r="A5" s="42" t="s">
        <v>17</v>
      </c>
      <c r="B5" s="11" t="s">
        <v>66</v>
      </c>
      <c r="C5" s="36">
        <v>9</v>
      </c>
    </row>
    <row r="6" spans="1:3" ht="16.2" thickBot="1" x14ac:dyDescent="0.35">
      <c r="A6" s="43" t="s">
        <v>19</v>
      </c>
      <c r="B6" s="44" t="s">
        <v>21</v>
      </c>
      <c r="C6" s="45">
        <v>10.25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FCC8D-20A4-47F2-BF58-2AD2BB859701}">
  <sheetPr codeName="Feuil7"/>
  <dimension ref="A1:B9"/>
  <sheetViews>
    <sheetView tabSelected="1" zoomScale="190" zoomScaleNormal="190" workbookViewId="0">
      <selection activeCell="B12" sqref="B12"/>
    </sheetView>
  </sheetViews>
  <sheetFormatPr baseColWidth="10" defaultRowHeight="14.4" x14ac:dyDescent="0.3"/>
  <cols>
    <col min="1" max="1" width="16.33203125" customWidth="1"/>
    <col min="2" max="2" width="15.21875" customWidth="1"/>
  </cols>
  <sheetData>
    <row r="1" spans="1:2" x14ac:dyDescent="0.3">
      <c r="A1" t="s">
        <v>69</v>
      </c>
    </row>
    <row r="3" spans="1:2" x14ac:dyDescent="0.3">
      <c r="A3" s="49" t="s">
        <v>70</v>
      </c>
      <c r="B3" s="50" t="s">
        <v>13</v>
      </c>
    </row>
    <row r="4" spans="1:2" x14ac:dyDescent="0.3">
      <c r="A4" s="51">
        <v>1</v>
      </c>
      <c r="B4" s="52" t="s">
        <v>30</v>
      </c>
    </row>
    <row r="5" spans="1:2" x14ac:dyDescent="0.3">
      <c r="A5" s="51">
        <v>2</v>
      </c>
      <c r="B5" s="52" t="s">
        <v>71</v>
      </c>
    </row>
    <row r="6" spans="1:2" x14ac:dyDescent="0.3">
      <c r="A6" s="51">
        <v>3</v>
      </c>
      <c r="B6" s="52" t="s">
        <v>72</v>
      </c>
    </row>
    <row r="7" spans="1:2" x14ac:dyDescent="0.3">
      <c r="A7" s="51">
        <v>4</v>
      </c>
      <c r="B7" s="52" t="s">
        <v>73</v>
      </c>
    </row>
    <row r="8" spans="1:2" x14ac:dyDescent="0.3">
      <c r="A8" s="51">
        <v>5</v>
      </c>
      <c r="B8" s="52" t="s">
        <v>74</v>
      </c>
    </row>
    <row r="9" spans="1:2" x14ac:dyDescent="0.3">
      <c r="A9" s="53">
        <v>6</v>
      </c>
      <c r="B9" s="54" t="s">
        <v>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Exercice 1</vt:lpstr>
      <vt:lpstr>Exercice 2 RechercheV</vt:lpstr>
      <vt:lpstr>Liste clients</vt:lpstr>
      <vt:lpstr>Exercice 3</vt:lpstr>
      <vt:lpstr>Liste Articles</vt:lpstr>
      <vt:lpstr>Modes règlement</vt:lpstr>
      <vt:lpstr>Liste_Articles</vt:lpstr>
      <vt:lpstr>Liste_Clients</vt:lpstr>
      <vt:lpstr>Modes_Règlt</vt:lpstr>
    </vt:vector>
  </TitlesOfParts>
  <Company>Universite De Montpellier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 Delimi</dc:creator>
  <cp:lastModifiedBy>Samir Delimi</cp:lastModifiedBy>
  <dcterms:created xsi:type="dcterms:W3CDTF">2024-09-11T21:31:57Z</dcterms:created>
  <dcterms:modified xsi:type="dcterms:W3CDTF">2024-09-11T23:50:11Z</dcterms:modified>
</cp:coreProperties>
</file>