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3880" windowHeight="137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1" l="1"/>
  <c r="H26" i="1"/>
  <c r="H25" i="1"/>
  <c r="G26" i="1"/>
  <c r="G25" i="1"/>
  <c r="F26" i="1"/>
  <c r="F25" i="1"/>
  <c r="G10" i="1"/>
  <c r="G8" i="1"/>
  <c r="K64" i="1"/>
  <c r="J64" i="1"/>
  <c r="H64" i="1"/>
  <c r="G64" i="1"/>
  <c r="J63" i="1"/>
  <c r="J62" i="1"/>
  <c r="I63" i="1"/>
  <c r="I62" i="1"/>
  <c r="H63" i="1"/>
  <c r="H62" i="1"/>
  <c r="G63" i="1"/>
  <c r="G62" i="1"/>
  <c r="H55" i="1"/>
  <c r="H53" i="1"/>
  <c r="H52" i="1"/>
  <c r="K46" i="1"/>
  <c r="K45" i="1"/>
  <c r="I46" i="1"/>
  <c r="I45" i="1"/>
  <c r="I43" i="1"/>
  <c r="J38" i="1"/>
  <c r="J37" i="1"/>
  <c r="I38" i="1"/>
  <c r="I37" i="1"/>
  <c r="G38" i="1"/>
  <c r="G37" i="1"/>
  <c r="I31" i="1"/>
  <c r="I30" i="1"/>
  <c r="H30" i="1"/>
  <c r="H21" i="1"/>
  <c r="H20" i="1"/>
  <c r="F21" i="1"/>
  <c r="F20" i="1"/>
  <c r="I16" i="1"/>
  <c r="I15" i="1"/>
  <c r="F10" i="1"/>
</calcChain>
</file>

<file path=xl/sharedStrings.xml><?xml version="1.0" encoding="utf-8"?>
<sst xmlns="http://schemas.openxmlformats.org/spreadsheetml/2006/main" count="51" uniqueCount="39">
  <si>
    <t>Les données historiques</t>
  </si>
  <si>
    <t>Partage des coûts entre deux universités</t>
  </si>
  <si>
    <t>Budget annuel</t>
  </si>
  <si>
    <t>Coûts fixes</t>
  </si>
  <si>
    <t>Coûts variables</t>
  </si>
  <si>
    <t>Consommation mensuelle moyenne</t>
  </si>
  <si>
    <t>Consommation mensuelle moyenne Univ A</t>
  </si>
  <si>
    <t>Consommation mensuelle moyenne Univ B</t>
  </si>
  <si>
    <t>Univ. A</t>
  </si>
  <si>
    <t>Univ. B</t>
  </si>
  <si>
    <t>par an</t>
  </si>
  <si>
    <t>par mois</t>
  </si>
  <si>
    <t>Le pic du mois d'avril</t>
  </si>
  <si>
    <t>Consommation d'avril de l'université A</t>
  </si>
  <si>
    <t>Consommation d'avril de l'université B</t>
  </si>
  <si>
    <t>La répartition des charges du mois d'avril suivent cette proportion</t>
  </si>
  <si>
    <t>Coûts réels d'avril</t>
  </si>
  <si>
    <t>coûts réels d'avril avec les proportions historiques</t>
  </si>
  <si>
    <t>Solution</t>
  </si>
  <si>
    <t>Répartir les coûts fixes au prorata de la tendance historique</t>
  </si>
  <si>
    <t>Affecter les coûts variables au prorata des consommations</t>
  </si>
  <si>
    <t>Estimation du coût variable unitaire</t>
  </si>
  <si>
    <t>Moyenne annuelle de consommation de copies</t>
  </si>
  <si>
    <t>Coût variable unitaire</t>
  </si>
  <si>
    <t>Ce qui donnerait pour avril</t>
  </si>
  <si>
    <t>C. Fixes</t>
  </si>
  <si>
    <t>C. Variables</t>
  </si>
  <si>
    <t>Contribution unitaire demandée aux étudiants</t>
  </si>
  <si>
    <t>Px payé</t>
  </si>
  <si>
    <t>Avec ce système, il y a relative neutralité des pics d'activités et des éventuels transferts de photocopies</t>
  </si>
  <si>
    <t>on surévalue légèrement les charges à payer</t>
  </si>
  <si>
    <t>Charges réelles ajustées</t>
  </si>
  <si>
    <t>En répartissant également les charges fixes sur l'année</t>
  </si>
  <si>
    <t>Répartition du budget au prorata des consommations de copies</t>
  </si>
  <si>
    <t>Si l'on tient compte des revenus générés par les étudiants</t>
  </si>
  <si>
    <t>Coût variable ( moyenne par le passé)</t>
  </si>
  <si>
    <t>on constate un écart de 700 vis à vis du budget mensuel</t>
  </si>
  <si>
    <t>Hypothèse que les coûts variables et les coûts fixes sont calculés et décaissés chaque mois (pas de décalages de paiement)</t>
  </si>
  <si>
    <t>Et donc, il est possible d'éliminer une source de conflit entre les deux universités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</si>
</sst>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6" formatCode="0.000"/>
    <numFmt numFmtId="167" formatCode="_-* #,##0.000\ _€_-;\-* #,##0.000\ _€_-;_-* &quot;-&quot;??\ _€_-;_-@_-"/>
    <numFmt numFmtId="168" formatCode="_-* #,##0.0000\ _€_-;\-* #,##0.0000\ _€_-;_-* &quot;-&quot;??\ _€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0" fontId="0" fillId="0" borderId="0" xfId="2" applyNumberFormat="1" applyFont="1"/>
    <xf numFmtId="43" fontId="0" fillId="0" borderId="0" xfId="1" applyFont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166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</cellXfs>
  <cellStyles count="31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69"/>
  <sheetViews>
    <sheetView tabSelected="1" topLeftCell="A45" workbookViewId="0">
      <selection activeCell="D70" sqref="D70"/>
    </sheetView>
  </sheetViews>
  <sheetFormatPr baseColWidth="10" defaultRowHeight="15" x14ac:dyDescent="0"/>
  <cols>
    <col min="6" max="6" width="11.83203125" customWidth="1"/>
    <col min="7" max="7" width="15" bestFit="1" customWidth="1"/>
    <col min="8" max="8" width="12.6640625" customWidth="1"/>
    <col min="9" max="10" width="13" bestFit="1" customWidth="1"/>
    <col min="11" max="11" width="15.83203125" customWidth="1"/>
  </cols>
  <sheetData>
    <row r="2" spans="4:9">
      <c r="D2" t="s">
        <v>1</v>
      </c>
    </row>
    <row r="4" spans="4:9">
      <c r="D4" s="6" t="s">
        <v>0</v>
      </c>
    </row>
    <row r="6" spans="4:9">
      <c r="D6" t="s">
        <v>2</v>
      </c>
      <c r="F6" s="3">
        <v>1953000</v>
      </c>
      <c r="G6" s="2"/>
      <c r="H6" s="2"/>
    </row>
    <row r="7" spans="4:9">
      <c r="F7" s="3"/>
      <c r="G7" s="2"/>
      <c r="H7" s="2"/>
    </row>
    <row r="8" spans="4:9">
      <c r="D8" t="s">
        <v>3</v>
      </c>
      <c r="F8" s="3">
        <v>1701000</v>
      </c>
      <c r="G8" s="10">
        <f>F8/F6</f>
        <v>0.87096774193548387</v>
      </c>
      <c r="H8" s="2"/>
    </row>
    <row r="9" spans="4:9">
      <c r="F9" s="3"/>
      <c r="G9" s="2"/>
      <c r="H9" s="2"/>
    </row>
    <row r="10" spans="4:9">
      <c r="D10" t="s">
        <v>4</v>
      </c>
      <c r="F10" s="3">
        <f>F6-F8</f>
        <v>252000</v>
      </c>
      <c r="G10" s="9">
        <f>F10/F6</f>
        <v>0.12903225806451613</v>
      </c>
      <c r="H10" s="2"/>
    </row>
    <row r="11" spans="4:9">
      <c r="F11" s="2"/>
      <c r="G11" s="2"/>
      <c r="H11" s="2"/>
    </row>
    <row r="12" spans="4:9">
      <c r="F12" s="2"/>
      <c r="G12" s="2"/>
      <c r="H12" s="2"/>
    </row>
    <row r="13" spans="4:9">
      <c r="D13" t="s">
        <v>5</v>
      </c>
      <c r="F13" s="2"/>
      <c r="G13" s="2"/>
      <c r="H13" s="3">
        <v>175000</v>
      </c>
    </row>
    <row r="14" spans="4:9">
      <c r="F14" s="2"/>
      <c r="G14" s="2"/>
      <c r="H14" s="3"/>
    </row>
    <row r="15" spans="4:9">
      <c r="D15" t="s">
        <v>6</v>
      </c>
      <c r="F15" s="2"/>
      <c r="G15" s="2"/>
      <c r="H15" s="3">
        <v>100000</v>
      </c>
      <c r="I15" s="1">
        <f>H15/H13</f>
        <v>0.5714285714285714</v>
      </c>
    </row>
    <row r="16" spans="4:9">
      <c r="D16" t="s">
        <v>7</v>
      </c>
      <c r="F16" s="2"/>
      <c r="G16" s="2"/>
      <c r="H16" s="3">
        <v>75000</v>
      </c>
      <c r="I16" s="1">
        <f>H16/H13</f>
        <v>0.42857142857142855</v>
      </c>
    </row>
    <row r="17" spans="4:9">
      <c r="F17" s="2"/>
      <c r="G17" s="2"/>
      <c r="H17" s="3"/>
    </row>
    <row r="18" spans="4:9">
      <c r="D18" s="6" t="s">
        <v>33</v>
      </c>
      <c r="F18" s="2"/>
      <c r="G18" s="2"/>
      <c r="H18" s="3"/>
    </row>
    <row r="19" spans="4:9">
      <c r="F19" s="3"/>
      <c r="G19" s="2"/>
      <c r="H19" s="3"/>
    </row>
    <row r="20" spans="4:9">
      <c r="D20" t="s">
        <v>8</v>
      </c>
      <c r="F20" s="3">
        <f>F6*I15</f>
        <v>1116000</v>
      </c>
      <c r="G20" s="2" t="s">
        <v>10</v>
      </c>
      <c r="H20" s="3">
        <f>F20/12</f>
        <v>93000</v>
      </c>
      <c r="I20" t="s">
        <v>11</v>
      </c>
    </row>
    <row r="21" spans="4:9">
      <c r="D21" t="s">
        <v>9</v>
      </c>
      <c r="F21" s="3">
        <f>F6*I16</f>
        <v>837000</v>
      </c>
      <c r="G21" s="2" t="s">
        <v>10</v>
      </c>
      <c r="H21" s="3">
        <f>F21/12</f>
        <v>69750</v>
      </c>
      <c r="I21" t="s">
        <v>11</v>
      </c>
    </row>
    <row r="22" spans="4:9">
      <c r="F22" s="2"/>
      <c r="G22" s="2"/>
      <c r="H22" s="2"/>
    </row>
    <row r="23" spans="4:9">
      <c r="D23" t="s">
        <v>34</v>
      </c>
      <c r="F23" s="2"/>
      <c r="G23" s="2"/>
      <c r="H23" s="2"/>
    </row>
    <row r="24" spans="4:9">
      <c r="F24" s="2"/>
      <c r="G24" s="2"/>
      <c r="H24" s="2"/>
    </row>
    <row r="25" spans="4:9">
      <c r="D25" t="s">
        <v>8</v>
      </c>
      <c r="F25" s="3">
        <f>H20</f>
        <v>93000</v>
      </c>
      <c r="G25" s="2">
        <f>H15*-0.1</f>
        <v>-10000</v>
      </c>
      <c r="H25" s="7">
        <f>F25+G25</f>
        <v>83000</v>
      </c>
    </row>
    <row r="26" spans="4:9">
      <c r="D26" t="s">
        <v>9</v>
      </c>
      <c r="F26" s="3">
        <f>H21</f>
        <v>69750</v>
      </c>
      <c r="G26" s="2">
        <f>H16*-0.1</f>
        <v>-7500</v>
      </c>
      <c r="H26" s="7">
        <f>F26+G26</f>
        <v>62250</v>
      </c>
      <c r="I26" s="5">
        <f>SUM(H25:H26)</f>
        <v>145250</v>
      </c>
    </row>
    <row r="28" spans="4:9">
      <c r="D28" t="s">
        <v>12</v>
      </c>
      <c r="F28" s="3">
        <v>210000</v>
      </c>
    </row>
    <row r="30" spans="4:9">
      <c r="D30" t="s">
        <v>13</v>
      </c>
      <c r="H30" s="3">
        <f>F28-H31</f>
        <v>90000</v>
      </c>
      <c r="I30" s="1">
        <f>H30/F28</f>
        <v>0.42857142857142855</v>
      </c>
    </row>
    <row r="31" spans="4:9">
      <c r="D31" t="s">
        <v>14</v>
      </c>
      <c r="H31" s="3">
        <v>120000</v>
      </c>
      <c r="I31" s="1">
        <f>H31/F28</f>
        <v>0.5714285714285714</v>
      </c>
    </row>
    <row r="33" spans="4:11">
      <c r="D33" s="6" t="s">
        <v>15</v>
      </c>
    </row>
    <row r="35" spans="4:11">
      <c r="D35" t="s">
        <v>16</v>
      </c>
      <c r="G35" s="3">
        <v>144270</v>
      </c>
      <c r="H35" t="s">
        <v>17</v>
      </c>
    </row>
    <row r="37" spans="4:11">
      <c r="D37" t="s">
        <v>8</v>
      </c>
      <c r="G37" s="4">
        <f>G35*I30</f>
        <v>61830</v>
      </c>
      <c r="I37" s="4">
        <f>G35*I15</f>
        <v>82440</v>
      </c>
      <c r="J37" s="4">
        <f>G37-I37</f>
        <v>-20610</v>
      </c>
    </row>
    <row r="38" spans="4:11">
      <c r="D38" t="s">
        <v>9</v>
      </c>
      <c r="G38" s="4">
        <f>G35*I31</f>
        <v>82440</v>
      </c>
      <c r="I38" s="4">
        <f>G35*I16</f>
        <v>61830</v>
      </c>
      <c r="J38" s="4">
        <f>G38-I38</f>
        <v>20610</v>
      </c>
    </row>
    <row r="41" spans="4:11">
      <c r="D41" t="s">
        <v>18</v>
      </c>
    </row>
    <row r="43" spans="4:11">
      <c r="D43" s="6" t="s">
        <v>19</v>
      </c>
      <c r="I43" s="5">
        <f>F8</f>
        <v>1701000</v>
      </c>
    </row>
    <row r="45" spans="4:11">
      <c r="D45" t="s">
        <v>8</v>
      </c>
      <c r="I45" s="4">
        <f>I43*I15</f>
        <v>972000</v>
      </c>
      <c r="J45" t="s">
        <v>11</v>
      </c>
      <c r="K45" s="4">
        <f>I45/12</f>
        <v>81000</v>
      </c>
    </row>
    <row r="46" spans="4:11">
      <c r="D46" t="s">
        <v>9</v>
      </c>
      <c r="I46" s="4">
        <f>I43*I16</f>
        <v>729000</v>
      </c>
      <c r="J46" t="s">
        <v>11</v>
      </c>
      <c r="K46" s="4">
        <f>I46/12</f>
        <v>60750</v>
      </c>
    </row>
    <row r="48" spans="4:11">
      <c r="D48" s="6" t="s">
        <v>20</v>
      </c>
    </row>
    <row r="50" spans="4:12">
      <c r="D50" t="s">
        <v>21</v>
      </c>
    </row>
    <row r="52" spans="4:12">
      <c r="D52" t="s">
        <v>22</v>
      </c>
      <c r="H52" s="5">
        <f>H13*12</f>
        <v>2100000</v>
      </c>
    </row>
    <row r="53" spans="4:12">
      <c r="D53" t="s">
        <v>35</v>
      </c>
      <c r="H53" s="5">
        <f>F10</f>
        <v>252000</v>
      </c>
    </row>
    <row r="55" spans="4:12">
      <c r="D55" t="s">
        <v>23</v>
      </c>
      <c r="H55" s="8">
        <f>H53/H52</f>
        <v>0.12</v>
      </c>
    </row>
    <row r="56" spans="4:12">
      <c r="D56" t="s">
        <v>27</v>
      </c>
      <c r="H56">
        <v>0.1</v>
      </c>
    </row>
    <row r="58" spans="4:12">
      <c r="D58" s="6" t="s">
        <v>24</v>
      </c>
      <c r="G58" t="s">
        <v>32</v>
      </c>
    </row>
    <row r="60" spans="4:12">
      <c r="G60" t="s">
        <v>25</v>
      </c>
      <c r="H60" t="s">
        <v>26</v>
      </c>
      <c r="I60" t="s">
        <v>28</v>
      </c>
      <c r="J60" t="s">
        <v>31</v>
      </c>
    </row>
    <row r="62" spans="4:12">
      <c r="D62" t="s">
        <v>8</v>
      </c>
      <c r="G62" s="4">
        <f>K45</f>
        <v>81000</v>
      </c>
      <c r="H62" s="5">
        <f>H55*H30</f>
        <v>10800</v>
      </c>
      <c r="I62" s="5">
        <f>H56*H30</f>
        <v>9000</v>
      </c>
      <c r="J62" s="4">
        <f>G62+H62-I62</f>
        <v>82800</v>
      </c>
    </row>
    <row r="63" spans="4:12">
      <c r="D63" t="s">
        <v>9</v>
      </c>
      <c r="G63" s="4">
        <f>K46</f>
        <v>60750</v>
      </c>
      <c r="H63" s="5">
        <f>H55*H31</f>
        <v>14400</v>
      </c>
      <c r="I63" s="5">
        <f>H56*H31</f>
        <v>12000</v>
      </c>
      <c r="J63" s="4">
        <f>G63+H63-I63</f>
        <v>63150</v>
      </c>
    </row>
    <row r="64" spans="4:12">
      <c r="G64" s="4">
        <f>SUM(G62:G63)</f>
        <v>141750</v>
      </c>
      <c r="H64" s="5">
        <f>SUM(H62:H63)</f>
        <v>25200</v>
      </c>
      <c r="I64" s="5"/>
      <c r="J64" s="4">
        <f>SUM(J62:J63)</f>
        <v>145950</v>
      </c>
      <c r="K64" s="4">
        <f>J64-G35</f>
        <v>1680</v>
      </c>
      <c r="L64" t="s">
        <v>30</v>
      </c>
    </row>
    <row r="65" spans="4:12">
      <c r="L65" t="s">
        <v>36</v>
      </c>
    </row>
    <row r="67" spans="4:12">
      <c r="D67" t="s">
        <v>37</v>
      </c>
    </row>
    <row r="68" spans="4:12">
      <c r="D68" t="s">
        <v>29</v>
      </c>
    </row>
    <row r="69" spans="4:12">
      <c r="D69" t="s">
        <v>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marsal</dc:creator>
  <cp:lastModifiedBy>christine marsal</cp:lastModifiedBy>
  <dcterms:created xsi:type="dcterms:W3CDTF">2013-11-19T12:40:21Z</dcterms:created>
  <dcterms:modified xsi:type="dcterms:W3CDTF">2013-11-25T10:54:14Z</dcterms:modified>
</cp:coreProperties>
</file>