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H\Documents\COURS\Master_IAE\Promotion_2022-2023\"/>
    </mc:Choice>
  </mc:AlternateContent>
  <xr:revisionPtr revIDLastSave="0" documentId="8_{FF0604CF-7E21-4BEA-9FD4-F6FCED86DC98}" xr6:coauthVersionLast="36" xr6:coauthVersionMax="36" xr10:uidLastSave="{00000000-0000-0000-0000-000000000000}"/>
  <bookViews>
    <workbookView xWindow="240" yWindow="36" windowWidth="9456" windowHeight="4656" activeTab="1" xr2:uid="{00000000-000D-0000-FFFF-FFFF00000000}"/>
  </bookViews>
  <sheets>
    <sheet name="Enonce" sheetId="3" r:id="rId1"/>
    <sheet name="Solution" sheetId="1" r:id="rId2"/>
  </sheets>
  <calcPr calcId="191029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8" i="1"/>
  <c r="M8" i="1" s="1"/>
  <c r="K9" i="1"/>
  <c r="K10" i="1"/>
  <c r="K11" i="1"/>
  <c r="K12" i="1"/>
  <c r="K13" i="1"/>
  <c r="K14" i="1"/>
  <c r="K15" i="1"/>
  <c r="K8" i="1"/>
  <c r="X72" i="1"/>
  <c r="X63" i="1"/>
  <c r="X55" i="1"/>
  <c r="X44" i="1"/>
  <c r="X32" i="1"/>
  <c r="M21" i="1"/>
  <c r="O11" i="1"/>
  <c r="O15" i="1"/>
  <c r="P15" i="1"/>
  <c r="P14" i="1" s="1"/>
  <c r="P13" i="1" s="1"/>
  <c r="P12" i="1" s="1"/>
  <c r="P11" i="1" s="1"/>
  <c r="P10" i="1" s="1"/>
  <c r="P9" i="1" s="1"/>
  <c r="P8" i="1" s="1"/>
  <c r="O14" i="1"/>
  <c r="O13" i="1"/>
  <c r="O12" i="1"/>
  <c r="O10" i="1"/>
  <c r="S8" i="1" l="1"/>
  <c r="M9" i="1"/>
  <c r="S9" i="1" s="1"/>
  <c r="M10" i="1" l="1"/>
  <c r="S10" i="1" l="1"/>
  <c r="M11" i="1"/>
  <c r="S11" i="1" l="1"/>
  <c r="M12" i="1"/>
  <c r="M13" i="1" l="1"/>
  <c r="S12" i="1"/>
  <c r="S13" i="1" l="1"/>
  <c r="M14" i="1"/>
  <c r="M15" i="1" l="1"/>
  <c r="S15" i="1" s="1"/>
  <c r="S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AFH</author>
  </authors>
  <commentList>
    <comment ref="D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AFH:</t>
        </r>
        <r>
          <rPr>
            <sz val="8"/>
            <color indexed="81"/>
            <rFont val="Tahoma"/>
            <family val="2"/>
          </rPr>
          <t xml:space="preserve">
les ordres à prix de marché sont remplacés à l'achat par la meilleure limite possible</t>
        </r>
      </text>
    </comment>
    <comment ref="D2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AFH:</t>
        </r>
        <r>
          <rPr>
            <sz val="8"/>
            <color indexed="81"/>
            <rFont val="Tahoma"/>
            <family val="2"/>
          </rPr>
          <t xml:space="preserve">
les ordres de vente à prix d emarché sont remplacés par la limite de prix la plus faible</t>
        </r>
      </text>
    </comment>
  </commentList>
</comments>
</file>

<file path=xl/sharedStrings.xml><?xml version="1.0" encoding="utf-8"?>
<sst xmlns="http://schemas.openxmlformats.org/spreadsheetml/2006/main" count="181" uniqueCount="53">
  <si>
    <t>ORDRES CLASSES SELON LEUR ARRIVEE</t>
  </si>
  <si>
    <t>date-heure</t>
  </si>
  <si>
    <t>Sens</t>
  </si>
  <si>
    <t>Quantité</t>
  </si>
  <si>
    <t>Prix</t>
  </si>
  <si>
    <t>A</t>
  </si>
  <si>
    <t>V</t>
  </si>
  <si>
    <t>Marché</t>
  </si>
  <si>
    <t>ACHAT</t>
  </si>
  <si>
    <t>VENTE</t>
  </si>
  <si>
    <t>écart absolu</t>
  </si>
  <si>
    <t>Fixing</t>
  </si>
  <si>
    <t>Volume</t>
  </si>
  <si>
    <t>Servis</t>
  </si>
  <si>
    <t>Servis en partie</t>
  </si>
  <si>
    <t>Min ==&gt;</t>
  </si>
  <si>
    <t>Modification ordre N° 20 nouvelle quantité offferte 500 au lieu de 1000</t>
  </si>
  <si>
    <t>N°</t>
  </si>
  <si>
    <t>CumulA</t>
  </si>
  <si>
    <t>CumulV</t>
  </si>
  <si>
    <t>les 930 acheteurs à 23,55 seront servis mais</t>
  </si>
  <si>
    <t>BID  (ACHAT)</t>
  </si>
  <si>
    <t>Ordres</t>
  </si>
  <si>
    <t>ASK  (VENTE)</t>
  </si>
  <si>
    <t xml:space="preserve">Fixing à  </t>
  </si>
  <si>
    <t xml:space="preserve">Carnet à </t>
  </si>
  <si>
    <t>l'ordre 18 est enfin executé en totalité</t>
  </si>
  <si>
    <t>l'ordre 24 est executé en totalité instantanément</t>
  </si>
  <si>
    <t>l'ordre 7  est executé partiellement, il en reste 100</t>
  </si>
  <si>
    <t>Transaction</t>
  </si>
  <si>
    <t>Pas de Transaction</t>
  </si>
  <si>
    <t>les 80 de 10h 04:58 (ordre 22)</t>
  </si>
  <si>
    <t>Stats</t>
  </si>
  <si>
    <t>et 60 parmi les 650 de 09h43:47 (ordre 18)</t>
  </si>
  <si>
    <t>Nb ordres</t>
  </si>
  <si>
    <t>EXO 1</t>
  </si>
  <si>
    <t>Faire le graphique représentatif de l'état du marché</t>
  </si>
  <si>
    <t>Le pas de cotation est de 0,05€</t>
  </si>
  <si>
    <t>Le sens est Achat (A) ou Vente (V)</t>
  </si>
  <si>
    <t>Le prix est à cours limité au au prix de marché (marché)</t>
  </si>
  <si>
    <t>Modification ordre N° 20 nouvelle quantité offerte 500 au lieu de 1000</t>
  </si>
  <si>
    <t>Etablir le prix d'équilibre à 10h20' 00'' et les conditions d'exécution</t>
  </si>
  <si>
    <t xml:space="preserve">  60 (ordre 18) &amp; 80 (ordre 22)</t>
  </si>
  <si>
    <t xml:space="preserve">  20 (ordre 18) &amp; 80 (ordre 22)</t>
  </si>
  <si>
    <t xml:space="preserve">  (ordres 6 15 et 21 )</t>
  </si>
  <si>
    <t>(ordres 7 et 10)</t>
  </si>
  <si>
    <t>(ordre 20)</t>
  </si>
  <si>
    <t>(ordre 27)</t>
  </si>
  <si>
    <t xml:space="preserve">  20 (ordre 18) &amp; 80 (ordre 22) puis 100 (ordre 28)</t>
  </si>
  <si>
    <t>SOLUTION</t>
  </si>
  <si>
    <t>140 vendeurs sur les1030 ne seront pas servis à 23,55</t>
  </si>
  <si>
    <t>Vous disposez de la totalité des ordres saisis le 09/09/22</t>
  </si>
  <si>
    <t>Présenter le carnet d'ordre et l'historique des transactions le 09/09/22 à 11h00:00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</si>
</sst>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:ss"/>
    <numFmt numFmtId="165" formatCode="dddd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0" xfId="0" applyFont="1"/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2" fillId="0" borderId="0" xfId="0" applyFont="1"/>
    <xf numFmtId="0" fontId="0" fillId="3" borderId="11" xfId="0" applyFill="1" applyBorder="1"/>
    <xf numFmtId="0" fontId="0" fillId="3" borderId="0" xfId="0" applyFill="1" applyAlignment="1">
      <alignment horizontal="right"/>
    </xf>
    <xf numFmtId="2" fontId="2" fillId="3" borderId="11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4" borderId="13" xfId="0" applyFill="1" applyBorder="1"/>
    <xf numFmtId="2" fontId="0" fillId="5" borderId="10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5" xfId="0" applyFill="1" applyBorder="1"/>
    <xf numFmtId="2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/>
    <xf numFmtId="2" fontId="3" fillId="0" borderId="0" xfId="0" applyNumberFormat="1" applyFont="1"/>
    <xf numFmtId="0" fontId="0" fillId="6" borderId="6" xfId="0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3" borderId="13" xfId="0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165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2" fillId="9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3" borderId="17" xfId="0" applyFont="1" applyFill="1" applyBorder="1"/>
    <xf numFmtId="0" fontId="2" fillId="3" borderId="18" xfId="0" applyFont="1" applyFill="1" applyBorder="1"/>
    <xf numFmtId="2" fontId="2" fillId="3" borderId="19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1" fillId="0" borderId="0" xfId="0" applyFont="1" applyBorder="1" applyAlignment="1">
      <alignment horizontal="left"/>
    </xf>
    <xf numFmtId="164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/>
    <xf numFmtId="0" fontId="0" fillId="4" borderId="15" xfId="0" applyFill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Fonctions cumulées d'offre et de demande</a:t>
            </a:r>
          </a:p>
        </c:rich>
      </c:tx>
      <c:layout>
        <c:manualLayout>
          <c:xMode val="edge"/>
          <c:yMode val="edge"/>
          <c:x val="0.27121001390820582"/>
          <c:y val="3.2036613272311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0139082058414"/>
          <c:y val="0.16704805491990846"/>
          <c:w val="0.83449235048678716"/>
          <c:h val="0.672768878718535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Solution!$AI$9:$AI$16</c:f>
              <c:numCache>
                <c:formatCode>General</c:formatCode>
                <c:ptCount val="8"/>
                <c:pt idx="0">
                  <c:v>50</c:v>
                </c:pt>
                <c:pt idx="1">
                  <c:v>80</c:v>
                </c:pt>
                <c:pt idx="2">
                  <c:v>1860</c:v>
                </c:pt>
                <c:pt idx="3">
                  <c:v>2790</c:v>
                </c:pt>
                <c:pt idx="4">
                  <c:v>3430</c:v>
                </c:pt>
                <c:pt idx="5">
                  <c:v>3430</c:v>
                </c:pt>
                <c:pt idx="6">
                  <c:v>4430</c:v>
                </c:pt>
                <c:pt idx="7">
                  <c:v>4430</c:v>
                </c:pt>
              </c:numCache>
            </c:numRef>
          </c:xVal>
          <c:yVal>
            <c:numRef>
              <c:f>Solution!$AH$9:$AH$16</c:f>
              <c:numCache>
                <c:formatCode>0.00</c:formatCode>
                <c:ptCount val="8"/>
                <c:pt idx="0">
                  <c:v>23.7</c:v>
                </c:pt>
                <c:pt idx="1">
                  <c:v>23.65</c:v>
                </c:pt>
                <c:pt idx="2">
                  <c:v>23.6</c:v>
                </c:pt>
                <c:pt idx="3">
                  <c:v>23.55</c:v>
                </c:pt>
                <c:pt idx="4">
                  <c:v>23.5</c:v>
                </c:pt>
                <c:pt idx="5">
                  <c:v>23.45</c:v>
                </c:pt>
                <c:pt idx="6">
                  <c:v>23.4</c:v>
                </c:pt>
                <c:pt idx="7">
                  <c:v>23.35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74-4BF3-AC04-5D30B0C2809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Solution!$AJ$9:$AJ$16</c:f>
              <c:numCache>
                <c:formatCode>General</c:formatCode>
                <c:ptCount val="8"/>
                <c:pt idx="0">
                  <c:v>3110</c:v>
                </c:pt>
                <c:pt idx="1">
                  <c:v>3110</c:v>
                </c:pt>
                <c:pt idx="2">
                  <c:v>3110</c:v>
                </c:pt>
                <c:pt idx="3">
                  <c:v>2930</c:v>
                </c:pt>
                <c:pt idx="4">
                  <c:v>1900</c:v>
                </c:pt>
                <c:pt idx="5">
                  <c:v>570</c:v>
                </c:pt>
                <c:pt idx="6">
                  <c:v>420</c:v>
                </c:pt>
                <c:pt idx="7">
                  <c:v>140</c:v>
                </c:pt>
              </c:numCache>
            </c:numRef>
          </c:xVal>
          <c:yVal>
            <c:numRef>
              <c:f>Solution!$AH$9:$AH$16</c:f>
              <c:numCache>
                <c:formatCode>0.00</c:formatCode>
                <c:ptCount val="8"/>
                <c:pt idx="0">
                  <c:v>23.7</c:v>
                </c:pt>
                <c:pt idx="1">
                  <c:v>23.65</c:v>
                </c:pt>
                <c:pt idx="2">
                  <c:v>23.6</c:v>
                </c:pt>
                <c:pt idx="3">
                  <c:v>23.55</c:v>
                </c:pt>
                <c:pt idx="4">
                  <c:v>23.5</c:v>
                </c:pt>
                <c:pt idx="5">
                  <c:v>23.45</c:v>
                </c:pt>
                <c:pt idx="6">
                  <c:v>23.4</c:v>
                </c:pt>
                <c:pt idx="7">
                  <c:v>23.35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74-4BF3-AC04-5D30B0C28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1936"/>
        <c:axId val="216549632"/>
      </c:scatterChart>
      <c:valAx>
        <c:axId val="2165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Quantité</a:t>
                </a:r>
              </a:p>
            </c:rich>
          </c:tx>
          <c:layout>
            <c:manualLayout>
              <c:xMode val="edge"/>
              <c:yMode val="edge"/>
              <c:x val="0.49791376912378305"/>
              <c:y val="0.91304347826086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6549632"/>
        <c:crosses val="autoZero"/>
        <c:crossBetween val="midCat"/>
      </c:valAx>
      <c:valAx>
        <c:axId val="21654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</a:t>
                </a:r>
              </a:p>
            </c:rich>
          </c:tx>
          <c:layout>
            <c:manualLayout>
              <c:xMode val="edge"/>
              <c:yMode val="edge"/>
              <c:x val="2.2253129346314324E-2"/>
              <c:y val="0.4691075514874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6551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Fonctions d'Offre et de Demande</a:t>
            </a:r>
          </a:p>
        </c:rich>
      </c:tx>
      <c:layout>
        <c:manualLayout>
          <c:xMode val="edge"/>
          <c:yMode val="edge"/>
          <c:x val="0.29288076854470857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26878740137572"/>
          <c:y val="0.20588235294117646"/>
          <c:w val="0.86407903531906627"/>
          <c:h val="0.55147058823529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Solution!$AH$9:$AH$16</c:f>
              <c:numCache>
                <c:formatCode>0.00</c:formatCode>
                <c:ptCount val="8"/>
                <c:pt idx="0">
                  <c:v>23.7</c:v>
                </c:pt>
                <c:pt idx="1">
                  <c:v>23.65</c:v>
                </c:pt>
                <c:pt idx="2">
                  <c:v>23.6</c:v>
                </c:pt>
                <c:pt idx="3">
                  <c:v>23.55</c:v>
                </c:pt>
                <c:pt idx="4">
                  <c:v>23.5</c:v>
                </c:pt>
                <c:pt idx="5">
                  <c:v>23.45</c:v>
                </c:pt>
                <c:pt idx="6">
                  <c:v>23.4</c:v>
                </c:pt>
                <c:pt idx="7">
                  <c:v>23.35</c:v>
                </c:pt>
              </c:numCache>
            </c:numRef>
          </c:cat>
          <c:val>
            <c:numRef>
              <c:f>Solution!$AI$9:$AI$16</c:f>
              <c:numCache>
                <c:formatCode>General</c:formatCode>
                <c:ptCount val="8"/>
                <c:pt idx="0">
                  <c:v>50</c:v>
                </c:pt>
                <c:pt idx="1">
                  <c:v>80</c:v>
                </c:pt>
                <c:pt idx="2">
                  <c:v>1860</c:v>
                </c:pt>
                <c:pt idx="3">
                  <c:v>2790</c:v>
                </c:pt>
                <c:pt idx="4">
                  <c:v>3430</c:v>
                </c:pt>
                <c:pt idx="5">
                  <c:v>3430</c:v>
                </c:pt>
                <c:pt idx="6">
                  <c:v>4430</c:v>
                </c:pt>
                <c:pt idx="7">
                  <c:v>4430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0-4342-9330-15EE5202EB4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Solution!$AH$9:$AH$16</c:f>
              <c:numCache>
                <c:formatCode>0.00</c:formatCode>
                <c:ptCount val="8"/>
                <c:pt idx="0">
                  <c:v>23.7</c:v>
                </c:pt>
                <c:pt idx="1">
                  <c:v>23.65</c:v>
                </c:pt>
                <c:pt idx="2">
                  <c:v>23.6</c:v>
                </c:pt>
                <c:pt idx="3">
                  <c:v>23.55</c:v>
                </c:pt>
                <c:pt idx="4">
                  <c:v>23.5</c:v>
                </c:pt>
                <c:pt idx="5">
                  <c:v>23.45</c:v>
                </c:pt>
                <c:pt idx="6">
                  <c:v>23.4</c:v>
                </c:pt>
                <c:pt idx="7">
                  <c:v>23.35</c:v>
                </c:pt>
              </c:numCache>
            </c:numRef>
          </c:cat>
          <c:val>
            <c:numRef>
              <c:f>Solution!$AJ$9:$AJ$16</c:f>
              <c:numCache>
                <c:formatCode>General</c:formatCode>
                <c:ptCount val="8"/>
                <c:pt idx="0">
                  <c:v>3110</c:v>
                </c:pt>
                <c:pt idx="1">
                  <c:v>3110</c:v>
                </c:pt>
                <c:pt idx="2">
                  <c:v>3110</c:v>
                </c:pt>
                <c:pt idx="3">
                  <c:v>2930</c:v>
                </c:pt>
                <c:pt idx="4">
                  <c:v>1900</c:v>
                </c:pt>
                <c:pt idx="5">
                  <c:v>570</c:v>
                </c:pt>
                <c:pt idx="6">
                  <c:v>420</c:v>
                </c:pt>
                <c:pt idx="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0-4342-9330-15EE5202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097728"/>
        <c:axId val="216554240"/>
        <c:axId val="0"/>
      </c:bar3DChart>
      <c:catAx>
        <c:axId val="145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</a:t>
                </a:r>
              </a:p>
            </c:rich>
          </c:tx>
          <c:layout>
            <c:manualLayout>
              <c:xMode val="edge"/>
              <c:yMode val="edge"/>
              <c:x val="0.51294583322715726"/>
              <c:y val="0.8492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655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5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Quantité</a:t>
                </a:r>
              </a:p>
            </c:rich>
          </c:tx>
          <c:layout>
            <c:manualLayout>
              <c:xMode val="edge"/>
              <c:yMode val="edge"/>
              <c:x val="9.2233179590415271E-2"/>
              <c:y val="0.24264705882352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09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30</xdr:row>
      <xdr:rowOff>85725</xdr:rowOff>
    </xdr:from>
    <xdr:to>
      <xdr:col>13</xdr:col>
      <xdr:colOff>28575</xdr:colOff>
      <xdr:row>56</xdr:row>
      <xdr:rowOff>38100</xdr:rowOff>
    </xdr:to>
    <xdr:graphicFrame macro="">
      <xdr:nvGraphicFramePr>
        <xdr:cNvPr id="1044" name="Chart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58</xdr:row>
      <xdr:rowOff>123825</xdr:rowOff>
    </xdr:from>
    <xdr:to>
      <xdr:col>11</xdr:col>
      <xdr:colOff>476250</xdr:colOff>
      <xdr:row>74</xdr:row>
      <xdr:rowOff>123825</xdr:rowOff>
    </xdr:to>
    <xdr:graphicFrame macro="">
      <xdr:nvGraphicFramePr>
        <xdr:cNvPr id="1045" name="Chart 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opLeftCell="A12" workbookViewId="0">
      <selection activeCell="I22" sqref="I22"/>
    </sheetView>
  </sheetViews>
  <sheetFormatPr baseColWidth="10" defaultRowHeight="13.2" x14ac:dyDescent="0.25"/>
  <cols>
    <col min="1" max="1" width="7" style="2" customWidth="1"/>
    <col min="2" max="2" width="18.88671875" style="2" customWidth="1"/>
    <col min="3" max="3" width="11.44140625" style="2"/>
    <col min="7" max="7" width="13.109375" customWidth="1"/>
  </cols>
  <sheetData>
    <row r="1" spans="1:7" x14ac:dyDescent="0.25">
      <c r="A1" s="84" t="s">
        <v>35</v>
      </c>
    </row>
    <row r="2" spans="1:7" x14ac:dyDescent="0.25">
      <c r="A2" s="85"/>
      <c r="B2" s="86" t="s">
        <v>0</v>
      </c>
      <c r="C2" s="87"/>
      <c r="D2" s="88"/>
      <c r="E2" s="89"/>
    </row>
    <row r="3" spans="1:7" x14ac:dyDescent="0.25">
      <c r="A3" s="11"/>
      <c r="B3" s="12"/>
      <c r="C3" s="12"/>
      <c r="D3" s="13"/>
      <c r="E3" s="14"/>
    </row>
    <row r="4" spans="1:7" x14ac:dyDescent="0.25">
      <c r="A4" s="11" t="s">
        <v>17</v>
      </c>
      <c r="B4" s="15" t="s">
        <v>1</v>
      </c>
      <c r="C4" s="15" t="s">
        <v>2</v>
      </c>
      <c r="D4" s="15" t="s">
        <v>4</v>
      </c>
      <c r="E4" s="16" t="s">
        <v>3</v>
      </c>
    </row>
    <row r="5" spans="1:7" x14ac:dyDescent="0.25">
      <c r="A5" s="11">
        <v>1</v>
      </c>
      <c r="B5" s="17">
        <v>44813.092615740738</v>
      </c>
      <c r="C5" s="12" t="s">
        <v>5</v>
      </c>
      <c r="D5" s="18" t="s">
        <v>7</v>
      </c>
      <c r="E5" s="14">
        <v>50</v>
      </c>
      <c r="G5" s="90"/>
    </row>
    <row r="6" spans="1:7" x14ac:dyDescent="0.25">
      <c r="A6" s="11">
        <v>2</v>
      </c>
      <c r="B6" s="17">
        <v>44813.300995370373</v>
      </c>
      <c r="C6" s="12" t="s">
        <v>5</v>
      </c>
      <c r="D6" s="18">
        <v>23.55</v>
      </c>
      <c r="E6" s="14">
        <v>150</v>
      </c>
    </row>
    <row r="7" spans="1:7" x14ac:dyDescent="0.25">
      <c r="A7" s="11">
        <v>3</v>
      </c>
      <c r="B7" s="17">
        <v>44813.309305555558</v>
      </c>
      <c r="C7" s="12" t="s">
        <v>6</v>
      </c>
      <c r="D7" s="18">
        <v>23.5</v>
      </c>
      <c r="E7" s="14">
        <v>800</v>
      </c>
    </row>
    <row r="8" spans="1:7" x14ac:dyDescent="0.25">
      <c r="A8" s="11">
        <v>4</v>
      </c>
      <c r="B8" s="17">
        <v>44813.312326388892</v>
      </c>
      <c r="C8" s="12" t="s">
        <v>5</v>
      </c>
      <c r="D8" s="18">
        <v>23.6</v>
      </c>
      <c r="E8" s="14">
        <v>260</v>
      </c>
    </row>
    <row r="9" spans="1:7" x14ac:dyDescent="0.25">
      <c r="A9" s="11">
        <v>5</v>
      </c>
      <c r="B9" s="17">
        <v>44813.321840277778</v>
      </c>
      <c r="C9" s="12" t="s">
        <v>6</v>
      </c>
      <c r="D9" s="18" t="s">
        <v>7</v>
      </c>
      <c r="E9" s="14">
        <v>140</v>
      </c>
    </row>
    <row r="10" spans="1:7" x14ac:dyDescent="0.25">
      <c r="A10" s="11">
        <v>6</v>
      </c>
      <c r="B10" s="17">
        <v>44813.327337962961</v>
      </c>
      <c r="C10" s="12" t="s">
        <v>6</v>
      </c>
      <c r="D10" s="18">
        <v>23.6</v>
      </c>
      <c r="E10" s="14">
        <v>20</v>
      </c>
    </row>
    <row r="11" spans="1:7" x14ac:dyDescent="0.25">
      <c r="A11" s="11">
        <v>7</v>
      </c>
      <c r="B11" s="17">
        <v>44813.330335648148</v>
      </c>
      <c r="C11" s="12" t="s">
        <v>5</v>
      </c>
      <c r="D11" s="18">
        <v>23.5</v>
      </c>
      <c r="E11" s="14">
        <v>180</v>
      </c>
    </row>
    <row r="12" spans="1:7" x14ac:dyDescent="0.25">
      <c r="A12" s="11">
        <v>8</v>
      </c>
      <c r="B12" s="17">
        <v>44813.33489583333</v>
      </c>
      <c r="C12" s="12" t="s">
        <v>5</v>
      </c>
      <c r="D12" s="18">
        <v>23.6</v>
      </c>
      <c r="E12" s="14">
        <v>700</v>
      </c>
    </row>
    <row r="13" spans="1:7" x14ac:dyDescent="0.25">
      <c r="A13" s="11">
        <v>9</v>
      </c>
      <c r="B13" s="17">
        <v>44813.343287037038</v>
      </c>
      <c r="C13" s="12" t="s">
        <v>5</v>
      </c>
      <c r="D13" s="18">
        <v>23.55</v>
      </c>
      <c r="E13" s="14">
        <v>340</v>
      </c>
    </row>
    <row r="14" spans="1:7" x14ac:dyDescent="0.25">
      <c r="A14" s="11">
        <v>10</v>
      </c>
      <c r="B14" s="17">
        <v>44813.351539351854</v>
      </c>
      <c r="C14" s="12" t="s">
        <v>5</v>
      </c>
      <c r="D14" s="18">
        <v>23.5</v>
      </c>
      <c r="E14" s="14">
        <v>460</v>
      </c>
    </row>
    <row r="15" spans="1:7" x14ac:dyDescent="0.25">
      <c r="A15" s="11">
        <v>11</v>
      </c>
      <c r="B15" s="17">
        <v>44813.358958333331</v>
      </c>
      <c r="C15" s="12" t="s">
        <v>6</v>
      </c>
      <c r="D15" s="18">
        <v>23.55</v>
      </c>
      <c r="E15" s="14">
        <v>300</v>
      </c>
    </row>
    <row r="16" spans="1:7" x14ac:dyDescent="0.25">
      <c r="A16" s="11">
        <v>12</v>
      </c>
      <c r="B16" s="17">
        <v>44813.367673611108</v>
      </c>
      <c r="C16" s="12" t="s">
        <v>6</v>
      </c>
      <c r="D16" s="18">
        <v>23.5</v>
      </c>
      <c r="E16" s="14">
        <v>530</v>
      </c>
    </row>
    <row r="17" spans="1:5" x14ac:dyDescent="0.25">
      <c r="A17" s="11">
        <v>13</v>
      </c>
      <c r="B17" s="17">
        <v>44813.374548611115</v>
      </c>
      <c r="C17" s="12" t="s">
        <v>5</v>
      </c>
      <c r="D17" s="18">
        <v>23.55</v>
      </c>
      <c r="E17" s="14">
        <v>440</v>
      </c>
    </row>
    <row r="18" spans="1:5" x14ac:dyDescent="0.25">
      <c r="A18" s="11">
        <v>14</v>
      </c>
      <c r="B18" s="17">
        <v>44813.383090277777</v>
      </c>
      <c r="C18" s="12" t="s">
        <v>6</v>
      </c>
      <c r="D18" s="18">
        <v>23.4</v>
      </c>
      <c r="E18" s="14">
        <v>280</v>
      </c>
    </row>
    <row r="19" spans="1:5" x14ac:dyDescent="0.25">
      <c r="A19" s="11">
        <v>15</v>
      </c>
      <c r="B19" s="17">
        <v>44813.388784722221</v>
      </c>
      <c r="C19" s="12" t="s">
        <v>6</v>
      </c>
      <c r="D19" s="18">
        <v>23.6</v>
      </c>
      <c r="E19" s="14">
        <v>120</v>
      </c>
    </row>
    <row r="20" spans="1:5" x14ac:dyDescent="0.25">
      <c r="A20" s="11">
        <v>16</v>
      </c>
      <c r="B20" s="17">
        <v>44813.393726851849</v>
      </c>
      <c r="C20" s="12" t="s">
        <v>5</v>
      </c>
      <c r="D20" s="18">
        <v>23.6</v>
      </c>
      <c r="E20" s="14">
        <v>220</v>
      </c>
    </row>
    <row r="21" spans="1:5" x14ac:dyDescent="0.25">
      <c r="A21" s="11">
        <v>17</v>
      </c>
      <c r="B21" s="17">
        <v>44813.401145833333</v>
      </c>
      <c r="C21" s="12" t="s">
        <v>6</v>
      </c>
      <c r="D21" s="18">
        <v>23.45</v>
      </c>
      <c r="E21" s="14">
        <v>150</v>
      </c>
    </row>
    <row r="22" spans="1:5" x14ac:dyDescent="0.25">
      <c r="A22" s="11">
        <v>18</v>
      </c>
      <c r="B22" s="17">
        <v>44813.405405092592</v>
      </c>
      <c r="C22" s="12" t="s">
        <v>6</v>
      </c>
      <c r="D22" s="18">
        <v>23.55</v>
      </c>
      <c r="E22" s="14">
        <v>650</v>
      </c>
    </row>
    <row r="23" spans="1:5" x14ac:dyDescent="0.25">
      <c r="A23" s="11">
        <v>19</v>
      </c>
      <c r="B23" s="17">
        <v>44813.406412037039</v>
      </c>
      <c r="C23" s="12" t="s">
        <v>5</v>
      </c>
      <c r="D23" s="18">
        <v>23.6</v>
      </c>
      <c r="E23" s="14">
        <v>600</v>
      </c>
    </row>
    <row r="24" spans="1:5" x14ac:dyDescent="0.25">
      <c r="A24" s="11">
        <v>20</v>
      </c>
      <c r="B24" s="17">
        <v>44813.411435185182</v>
      </c>
      <c r="C24" s="12" t="s">
        <v>5</v>
      </c>
      <c r="D24" s="18">
        <v>23.4</v>
      </c>
      <c r="E24" s="14">
        <v>1000</v>
      </c>
    </row>
    <row r="25" spans="1:5" x14ac:dyDescent="0.25">
      <c r="A25" s="11">
        <v>21</v>
      </c>
      <c r="B25" s="17">
        <v>44813.411956018521</v>
      </c>
      <c r="C25" s="12" t="s">
        <v>6</v>
      </c>
      <c r="D25" s="18">
        <v>23.6</v>
      </c>
      <c r="E25" s="14">
        <v>40</v>
      </c>
    </row>
    <row r="26" spans="1:5" x14ac:dyDescent="0.25">
      <c r="A26" s="11">
        <v>22</v>
      </c>
      <c r="B26" s="17">
        <v>44813.420115740744</v>
      </c>
      <c r="C26" s="12" t="s">
        <v>6</v>
      </c>
      <c r="D26" s="18">
        <v>23.55</v>
      </c>
      <c r="E26" s="14">
        <v>80</v>
      </c>
    </row>
    <row r="27" spans="1:5" x14ac:dyDescent="0.25">
      <c r="A27" s="11">
        <v>23</v>
      </c>
      <c r="B27" s="17">
        <v>44813.428703703707</v>
      </c>
      <c r="C27" s="12" t="s">
        <v>5</v>
      </c>
      <c r="D27" s="18">
        <v>23.65</v>
      </c>
      <c r="E27" s="14">
        <v>30</v>
      </c>
    </row>
    <row r="28" spans="1:5" x14ac:dyDescent="0.25">
      <c r="A28" s="11">
        <v>24</v>
      </c>
      <c r="B28" s="17">
        <v>44813.432696759257</v>
      </c>
      <c r="C28" s="12" t="s">
        <v>5</v>
      </c>
      <c r="D28" s="18">
        <v>23.55</v>
      </c>
      <c r="E28" s="14">
        <v>40</v>
      </c>
    </row>
    <row r="29" spans="1:5" x14ac:dyDescent="0.25">
      <c r="A29" s="11">
        <v>25</v>
      </c>
      <c r="B29" s="17">
        <v>44813.442696759259</v>
      </c>
      <c r="C29" s="12" t="s">
        <v>6</v>
      </c>
      <c r="D29" s="12" t="s">
        <v>7</v>
      </c>
      <c r="E29" s="14">
        <v>80</v>
      </c>
    </row>
    <row r="30" spans="1:5" x14ac:dyDescent="0.25">
      <c r="A30" s="11">
        <v>26</v>
      </c>
      <c r="B30" s="17">
        <v>44813.455694444441</v>
      </c>
      <c r="C30" s="101" t="s">
        <v>40</v>
      </c>
      <c r="D30" s="12"/>
      <c r="E30" s="14"/>
    </row>
    <row r="31" spans="1:5" x14ac:dyDescent="0.25">
      <c r="A31" s="11">
        <v>27</v>
      </c>
      <c r="B31" s="17">
        <v>44813.456076388888</v>
      </c>
      <c r="C31" s="12" t="s">
        <v>5</v>
      </c>
      <c r="D31" s="12">
        <v>23.45</v>
      </c>
      <c r="E31" s="14">
        <v>670</v>
      </c>
    </row>
    <row r="32" spans="1:5" x14ac:dyDescent="0.25">
      <c r="A32" s="20">
        <v>28</v>
      </c>
      <c r="B32" s="21">
        <v>44813.457407407404</v>
      </c>
      <c r="C32" s="22" t="s">
        <v>6</v>
      </c>
      <c r="D32" s="22">
        <v>23.55</v>
      </c>
      <c r="E32" s="24">
        <v>100</v>
      </c>
    </row>
    <row r="35" spans="1:1" x14ac:dyDescent="0.25">
      <c r="A35" s="94" t="s">
        <v>51</v>
      </c>
    </row>
    <row r="36" spans="1:1" x14ac:dyDescent="0.25">
      <c r="A36" s="94" t="s">
        <v>41</v>
      </c>
    </row>
    <row r="37" spans="1:1" x14ac:dyDescent="0.25">
      <c r="A37" s="91" t="s">
        <v>36</v>
      </c>
    </row>
    <row r="38" spans="1:1" x14ac:dyDescent="0.25">
      <c r="A38" s="94" t="s">
        <v>52</v>
      </c>
    </row>
    <row r="39" spans="1:1" x14ac:dyDescent="0.25">
      <c r="A39" s="91"/>
    </row>
    <row r="40" spans="1:1" x14ac:dyDescent="0.25">
      <c r="A40" s="91" t="s">
        <v>37</v>
      </c>
    </row>
    <row r="41" spans="1:1" x14ac:dyDescent="0.25">
      <c r="A41" s="91" t="s">
        <v>38</v>
      </c>
    </row>
    <row r="42" spans="1:1" x14ac:dyDescent="0.25">
      <c r="A42" s="91" t="s">
        <v>39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8"/>
  <sheetViews>
    <sheetView tabSelected="1" topLeftCell="A48" workbookViewId="0">
      <selection activeCell="R65" sqref="R65"/>
    </sheetView>
  </sheetViews>
  <sheetFormatPr baseColWidth="10" defaultRowHeight="13.2" x14ac:dyDescent="0.25"/>
  <cols>
    <col min="1" max="1" width="4.5546875" style="2" customWidth="1"/>
    <col min="2" max="2" width="18.88671875" style="2" customWidth="1"/>
    <col min="3" max="3" width="7" style="2" customWidth="1"/>
    <col min="4" max="4" width="9.109375" customWidth="1"/>
    <col min="5" max="5" width="8.88671875" customWidth="1"/>
    <col min="6" max="6" width="2.5546875" customWidth="1"/>
    <col min="7" max="7" width="7.6640625" customWidth="1"/>
    <col min="9" max="10" width="2.88671875" customWidth="1"/>
    <col min="13" max="13" width="10" customWidth="1"/>
    <col min="14" max="14" width="2.33203125" customWidth="1"/>
    <col min="15" max="16" width="8.6640625" customWidth="1"/>
    <col min="17" max="17" width="10.88671875" customWidth="1"/>
    <col min="18" max="18" width="15.5546875" customWidth="1"/>
    <col min="19" max="19" width="8.109375" customWidth="1"/>
    <col min="20" max="20" width="13.33203125" customWidth="1"/>
    <col min="21" max="21" width="4.88671875" customWidth="1"/>
    <col min="22" max="22" width="2.33203125" customWidth="1"/>
    <col min="23" max="23" width="8.44140625" customWidth="1"/>
    <col min="24" max="24" width="9.44140625" customWidth="1"/>
    <col min="25" max="25" width="8.44140625" customWidth="1"/>
    <col min="26" max="26" width="1.33203125" customWidth="1"/>
    <col min="27" max="27" width="7.5546875" customWidth="1"/>
    <col min="28" max="28" width="8.109375" customWidth="1"/>
    <col min="29" max="29" width="9.109375" customWidth="1"/>
  </cols>
  <sheetData>
    <row r="1" spans="1:36" ht="13.8" thickBot="1" x14ac:dyDescent="0.3">
      <c r="B1" s="93" t="s">
        <v>49</v>
      </c>
    </row>
    <row r="4" spans="1:36" x14ac:dyDescent="0.25">
      <c r="A4" s="6"/>
      <c r="B4" s="7" t="s">
        <v>0</v>
      </c>
      <c r="C4" s="8"/>
      <c r="D4" s="9"/>
      <c r="E4" s="10"/>
    </row>
    <row r="5" spans="1:36" x14ac:dyDescent="0.25">
      <c r="A5" s="11"/>
      <c r="B5" s="12"/>
      <c r="C5" s="12"/>
      <c r="D5" s="13"/>
      <c r="E5" s="14"/>
    </row>
    <row r="6" spans="1:36" x14ac:dyDescent="0.25">
      <c r="A6" s="11" t="s">
        <v>17</v>
      </c>
      <c r="B6" s="15" t="s">
        <v>1</v>
      </c>
      <c r="C6" s="15" t="s">
        <v>2</v>
      </c>
      <c r="D6" s="15" t="s">
        <v>4</v>
      </c>
      <c r="E6" s="16" t="s">
        <v>3</v>
      </c>
      <c r="H6" s="59"/>
      <c r="I6" s="59"/>
      <c r="J6" s="59"/>
      <c r="K6" s="105" t="s">
        <v>8</v>
      </c>
      <c r="L6" s="106"/>
      <c r="M6" s="107"/>
      <c r="N6" s="60"/>
      <c r="O6" s="106" t="s">
        <v>9</v>
      </c>
      <c r="P6" s="106"/>
      <c r="Q6" s="107"/>
    </row>
    <row r="7" spans="1:36" x14ac:dyDescent="0.25">
      <c r="A7" s="11">
        <v>1</v>
      </c>
      <c r="B7" s="17">
        <v>44813.092615740738</v>
      </c>
      <c r="C7" s="12" t="s">
        <v>5</v>
      </c>
      <c r="D7" s="73">
        <v>23.7</v>
      </c>
      <c r="E7" s="14">
        <v>50</v>
      </c>
      <c r="H7" s="61" t="s">
        <v>4</v>
      </c>
      <c r="I7" s="60"/>
      <c r="J7" s="60"/>
      <c r="K7" s="78" t="s">
        <v>34</v>
      </c>
      <c r="L7" s="78" t="s">
        <v>3</v>
      </c>
      <c r="M7" s="61" t="s">
        <v>18</v>
      </c>
      <c r="N7" s="60"/>
      <c r="O7" s="62" t="s">
        <v>3</v>
      </c>
      <c r="P7" s="61" t="s">
        <v>19</v>
      </c>
      <c r="Q7" s="61" t="s">
        <v>34</v>
      </c>
      <c r="S7" s="1" t="s">
        <v>10</v>
      </c>
    </row>
    <row r="8" spans="1:36" x14ac:dyDescent="0.25">
      <c r="A8" s="11">
        <v>23</v>
      </c>
      <c r="B8" s="17">
        <v>44813.428703703707</v>
      </c>
      <c r="C8" s="12" t="s">
        <v>5</v>
      </c>
      <c r="D8" s="18">
        <v>23.65</v>
      </c>
      <c r="E8" s="14">
        <v>30</v>
      </c>
      <c r="G8" s="5" t="s">
        <v>13</v>
      </c>
      <c r="H8" s="66">
        <v>23.7</v>
      </c>
      <c r="I8" s="60"/>
      <c r="J8" s="60"/>
      <c r="K8" s="79">
        <f>COUNTIF($D$7:$D$18,H8)</f>
        <v>1</v>
      </c>
      <c r="L8" s="67">
        <f>SUMIF($D$7:$D$18,H8,$E$7:$E$18)</f>
        <v>50</v>
      </c>
      <c r="M8" s="75">
        <f>L8</f>
        <v>50</v>
      </c>
      <c r="N8" s="68"/>
      <c r="O8" s="67"/>
      <c r="P8" s="67">
        <f t="shared" ref="P8:P14" si="0">P9+O8</f>
        <v>3110</v>
      </c>
      <c r="Q8" s="67"/>
      <c r="S8" s="2">
        <f t="shared" ref="S8:S15" si="1">ABS(M8-P8)</f>
        <v>3060</v>
      </c>
    </row>
    <row r="9" spans="1:36" x14ac:dyDescent="0.25">
      <c r="A9" s="11">
        <v>4</v>
      </c>
      <c r="B9" s="17">
        <v>44813.312326388892</v>
      </c>
      <c r="C9" s="12" t="s">
        <v>5</v>
      </c>
      <c r="D9" s="18">
        <v>23.6</v>
      </c>
      <c r="E9" s="14">
        <v>260</v>
      </c>
      <c r="G9" s="5" t="s">
        <v>13</v>
      </c>
      <c r="H9" s="63">
        <v>23.65</v>
      </c>
      <c r="I9" s="60"/>
      <c r="J9" s="60"/>
      <c r="K9" s="80">
        <f t="shared" ref="K9:K15" si="2">COUNTIF($D$7:$D$18,H9)</f>
        <v>1</v>
      </c>
      <c r="L9" s="69">
        <f t="shared" ref="L9:L15" si="3">SUMIF($D$7:$D$18,H9,$E$7:$E$18)</f>
        <v>30</v>
      </c>
      <c r="M9" s="76">
        <f t="shared" ref="M9:M15" si="4">L9+M8</f>
        <v>80</v>
      </c>
      <c r="N9" s="68"/>
      <c r="O9" s="69"/>
      <c r="P9" s="69">
        <f t="shared" si="0"/>
        <v>3110</v>
      </c>
      <c r="Q9" s="69"/>
      <c r="S9" s="2">
        <f t="shared" si="1"/>
        <v>3030</v>
      </c>
      <c r="AH9" s="72">
        <v>23.7</v>
      </c>
      <c r="AI9" s="28">
        <v>50</v>
      </c>
      <c r="AJ9" s="28">
        <v>3110</v>
      </c>
    </row>
    <row r="10" spans="1:36" x14ac:dyDescent="0.25">
      <c r="A10" s="11">
        <v>8</v>
      </c>
      <c r="B10" s="17">
        <v>44813.33489583333</v>
      </c>
      <c r="C10" s="12" t="s">
        <v>5</v>
      </c>
      <c r="D10" s="18">
        <v>23.6</v>
      </c>
      <c r="E10" s="14">
        <v>700</v>
      </c>
      <c r="G10" s="5" t="s">
        <v>13</v>
      </c>
      <c r="H10" s="63">
        <v>23.6</v>
      </c>
      <c r="I10" s="60"/>
      <c r="J10" s="60"/>
      <c r="K10" s="80">
        <f t="shared" si="2"/>
        <v>4</v>
      </c>
      <c r="L10" s="69">
        <f t="shared" si="3"/>
        <v>1780</v>
      </c>
      <c r="M10" s="76">
        <f t="shared" si="4"/>
        <v>1860</v>
      </c>
      <c r="N10" s="68"/>
      <c r="O10" s="69">
        <f>E19+E20+E21</f>
        <v>180</v>
      </c>
      <c r="P10" s="69">
        <f t="shared" si="0"/>
        <v>3110</v>
      </c>
      <c r="Q10" s="69">
        <v>3</v>
      </c>
      <c r="S10" s="2">
        <f t="shared" si="1"/>
        <v>1250</v>
      </c>
      <c r="Z10" s="4"/>
      <c r="AA10" s="4"/>
      <c r="AH10" s="29">
        <v>23.65</v>
      </c>
      <c r="AI10" s="30">
        <v>80</v>
      </c>
      <c r="AJ10" s="30">
        <v>3110</v>
      </c>
    </row>
    <row r="11" spans="1:36" x14ac:dyDescent="0.25">
      <c r="A11" s="11">
        <v>16</v>
      </c>
      <c r="B11" s="17">
        <v>44813.393726851849</v>
      </c>
      <c r="C11" s="12" t="s">
        <v>5</v>
      </c>
      <c r="D11" s="18">
        <v>23.6</v>
      </c>
      <c r="E11" s="14">
        <v>220</v>
      </c>
      <c r="G11" s="5" t="s">
        <v>13</v>
      </c>
      <c r="H11" s="64">
        <v>23.55</v>
      </c>
      <c r="I11" s="60"/>
      <c r="J11" s="60"/>
      <c r="K11" s="81">
        <f t="shared" si="2"/>
        <v>3</v>
      </c>
      <c r="L11" s="70">
        <f t="shared" si="3"/>
        <v>930</v>
      </c>
      <c r="M11" s="83">
        <f t="shared" si="4"/>
        <v>2790</v>
      </c>
      <c r="N11" s="68"/>
      <c r="O11" s="70">
        <f>E22+E23+E24</f>
        <v>1030</v>
      </c>
      <c r="P11" s="70">
        <f t="shared" si="0"/>
        <v>2930</v>
      </c>
      <c r="Q11" s="70">
        <v>3</v>
      </c>
      <c r="R11" s="35" t="s">
        <v>15</v>
      </c>
      <c r="S11" s="2">
        <f t="shared" si="1"/>
        <v>140</v>
      </c>
      <c r="T11" s="5" t="s">
        <v>14</v>
      </c>
      <c r="AH11" s="29">
        <v>23.6</v>
      </c>
      <c r="AI11" s="30">
        <v>1860</v>
      </c>
      <c r="AJ11" s="30">
        <v>3110</v>
      </c>
    </row>
    <row r="12" spans="1:36" x14ac:dyDescent="0.25">
      <c r="A12" s="11">
        <v>19</v>
      </c>
      <c r="B12" s="17">
        <v>44813.406412037039</v>
      </c>
      <c r="C12" s="12" t="s">
        <v>5</v>
      </c>
      <c r="D12" s="18">
        <v>23.6</v>
      </c>
      <c r="E12" s="14">
        <v>600</v>
      </c>
      <c r="H12" s="63">
        <v>23.5</v>
      </c>
      <c r="I12" s="60"/>
      <c r="J12" s="60"/>
      <c r="K12" s="80">
        <f t="shared" si="2"/>
        <v>2</v>
      </c>
      <c r="L12" s="69">
        <f t="shared" si="3"/>
        <v>640</v>
      </c>
      <c r="M12" s="76">
        <f t="shared" si="4"/>
        <v>3430</v>
      </c>
      <c r="N12" s="68"/>
      <c r="O12" s="69">
        <f>E25+E26</f>
        <v>1330</v>
      </c>
      <c r="P12" s="69">
        <f t="shared" si="0"/>
        <v>1900</v>
      </c>
      <c r="Q12" s="69">
        <v>2</v>
      </c>
      <c r="S12" s="2">
        <f t="shared" si="1"/>
        <v>1530</v>
      </c>
      <c r="T12" s="5" t="s">
        <v>13</v>
      </c>
      <c r="AH12" s="36">
        <v>23.55</v>
      </c>
      <c r="AI12" s="34">
        <v>2790</v>
      </c>
      <c r="AJ12" s="30">
        <v>2930</v>
      </c>
    </row>
    <row r="13" spans="1:36" x14ac:dyDescent="0.25">
      <c r="A13" s="11">
        <v>2</v>
      </c>
      <c r="B13" s="17">
        <v>44813.300995370373</v>
      </c>
      <c r="C13" s="12" t="s">
        <v>5</v>
      </c>
      <c r="D13" s="18">
        <v>23.55</v>
      </c>
      <c r="E13" s="14">
        <v>150</v>
      </c>
      <c r="H13" s="63">
        <v>23.45</v>
      </c>
      <c r="I13" s="60"/>
      <c r="J13" s="60"/>
      <c r="K13" s="80">
        <f t="shared" si="2"/>
        <v>0</v>
      </c>
      <c r="L13" s="69">
        <f t="shared" si="3"/>
        <v>0</v>
      </c>
      <c r="M13" s="76">
        <f t="shared" si="4"/>
        <v>3430</v>
      </c>
      <c r="N13" s="68"/>
      <c r="O13" s="69">
        <f>E27</f>
        <v>150</v>
      </c>
      <c r="P13" s="69">
        <f t="shared" si="0"/>
        <v>570</v>
      </c>
      <c r="Q13" s="69">
        <v>1</v>
      </c>
      <c r="S13" s="2">
        <f t="shared" si="1"/>
        <v>2860</v>
      </c>
      <c r="T13" s="5" t="s">
        <v>13</v>
      </c>
      <c r="AH13" s="29">
        <v>23.5</v>
      </c>
      <c r="AI13" s="30">
        <v>3430</v>
      </c>
      <c r="AJ13" s="30">
        <v>1900</v>
      </c>
    </row>
    <row r="14" spans="1:36" x14ac:dyDescent="0.25">
      <c r="A14" s="11">
        <v>9</v>
      </c>
      <c r="B14" s="17">
        <v>44813.343287037038</v>
      </c>
      <c r="C14" s="12" t="s">
        <v>5</v>
      </c>
      <c r="D14" s="18">
        <v>23.55</v>
      </c>
      <c r="E14" s="14">
        <v>340</v>
      </c>
      <c r="H14" s="63">
        <v>23.4</v>
      </c>
      <c r="I14" s="60"/>
      <c r="J14" s="60"/>
      <c r="K14" s="80">
        <f t="shared" si="2"/>
        <v>1</v>
      </c>
      <c r="L14" s="69">
        <f t="shared" si="3"/>
        <v>1000</v>
      </c>
      <c r="M14" s="76">
        <f t="shared" si="4"/>
        <v>4430</v>
      </c>
      <c r="N14" s="68"/>
      <c r="O14" s="69">
        <f>E28</f>
        <v>280</v>
      </c>
      <c r="P14" s="69">
        <f t="shared" si="0"/>
        <v>420</v>
      </c>
      <c r="Q14" s="69">
        <v>1</v>
      </c>
      <c r="S14" s="2">
        <f t="shared" si="1"/>
        <v>4010</v>
      </c>
      <c r="T14" s="5" t="s">
        <v>13</v>
      </c>
      <c r="AH14" s="29">
        <v>23.45</v>
      </c>
      <c r="AI14" s="30">
        <v>3430</v>
      </c>
      <c r="AJ14" s="30">
        <v>570</v>
      </c>
    </row>
    <row r="15" spans="1:36" x14ac:dyDescent="0.25">
      <c r="A15" s="11">
        <v>13</v>
      </c>
      <c r="B15" s="17">
        <v>44813.374548611115</v>
      </c>
      <c r="C15" s="12" t="s">
        <v>5</v>
      </c>
      <c r="D15" s="18">
        <v>23.55</v>
      </c>
      <c r="E15" s="14">
        <v>440</v>
      </c>
      <c r="H15" s="65">
        <v>23.35</v>
      </c>
      <c r="I15" s="60"/>
      <c r="J15" s="60"/>
      <c r="K15" s="82">
        <f t="shared" si="2"/>
        <v>0</v>
      </c>
      <c r="L15" s="65">
        <f t="shared" si="3"/>
        <v>0</v>
      </c>
      <c r="M15" s="77">
        <f t="shared" si="4"/>
        <v>4430</v>
      </c>
      <c r="N15" s="68"/>
      <c r="O15" s="65">
        <f>E29</f>
        <v>140</v>
      </c>
      <c r="P15" s="65">
        <f>O15</f>
        <v>140</v>
      </c>
      <c r="Q15" s="65">
        <v>1</v>
      </c>
      <c r="S15" s="2">
        <f t="shared" si="1"/>
        <v>4290</v>
      </c>
      <c r="T15" s="5" t="s">
        <v>13</v>
      </c>
      <c r="AH15" s="29">
        <v>23.4</v>
      </c>
      <c r="AI15" s="30">
        <v>4430</v>
      </c>
      <c r="AJ15" s="30">
        <v>420</v>
      </c>
    </row>
    <row r="16" spans="1:36" x14ac:dyDescent="0.25">
      <c r="A16" s="11">
        <v>7</v>
      </c>
      <c r="B16" s="17">
        <v>44813.330335648148</v>
      </c>
      <c r="C16" s="12" t="s">
        <v>5</v>
      </c>
      <c r="D16" s="18">
        <v>23.5</v>
      </c>
      <c r="E16" s="14">
        <v>180</v>
      </c>
      <c r="H16" s="2"/>
      <c r="AH16" s="39">
        <v>23.35</v>
      </c>
      <c r="AI16" s="32">
        <v>4430</v>
      </c>
      <c r="AJ16" s="32">
        <v>140</v>
      </c>
    </row>
    <row r="17" spans="1:30" x14ac:dyDescent="0.25">
      <c r="A17" s="11">
        <v>10</v>
      </c>
      <c r="B17" s="17">
        <v>44813.351539351854</v>
      </c>
      <c r="C17" s="12" t="s">
        <v>5</v>
      </c>
      <c r="D17" s="18">
        <v>23.5</v>
      </c>
      <c r="E17" s="14">
        <v>460</v>
      </c>
      <c r="H17" s="2"/>
      <c r="O17" t="s">
        <v>20</v>
      </c>
    </row>
    <row r="18" spans="1:30" x14ac:dyDescent="0.25">
      <c r="A18" s="11">
        <v>20</v>
      </c>
      <c r="B18" s="17">
        <v>44813.411435185182</v>
      </c>
      <c r="C18" s="12" t="s">
        <v>5</v>
      </c>
      <c r="D18" s="18">
        <v>23.4</v>
      </c>
      <c r="E18" s="14">
        <v>1000</v>
      </c>
      <c r="H18" s="2"/>
      <c r="O18" s="59" t="s">
        <v>50</v>
      </c>
    </row>
    <row r="19" spans="1:30" x14ac:dyDescent="0.25">
      <c r="A19" s="11">
        <v>6</v>
      </c>
      <c r="B19" s="17">
        <v>44813.327337962961</v>
      </c>
      <c r="C19" s="12" t="s">
        <v>6</v>
      </c>
      <c r="D19" s="18">
        <v>23.6</v>
      </c>
      <c r="E19" s="14">
        <v>20</v>
      </c>
      <c r="H19" s="2"/>
      <c r="Q19" t="s">
        <v>31</v>
      </c>
    </row>
    <row r="20" spans="1:30" ht="13.8" thickBot="1" x14ac:dyDescent="0.3">
      <c r="A20" s="11">
        <v>15</v>
      </c>
      <c r="B20" s="17">
        <v>44813.388784722221</v>
      </c>
      <c r="C20" s="12" t="s">
        <v>6</v>
      </c>
      <c r="D20" s="18">
        <v>23.6</v>
      </c>
      <c r="E20" s="14">
        <v>120</v>
      </c>
      <c r="H20" s="2"/>
      <c r="K20" s="33" t="s">
        <v>32</v>
      </c>
      <c r="L20" s="33"/>
      <c r="Q20" t="s">
        <v>33</v>
      </c>
    </row>
    <row r="21" spans="1:30" x14ac:dyDescent="0.25">
      <c r="A21" s="11">
        <v>21</v>
      </c>
      <c r="B21" s="17">
        <v>44813.411956018521</v>
      </c>
      <c r="C21" s="12" t="s">
        <v>6</v>
      </c>
      <c r="D21" s="18">
        <v>23.6</v>
      </c>
      <c r="E21" s="14">
        <v>40</v>
      </c>
      <c r="H21" s="2"/>
      <c r="K21" s="95" t="s">
        <v>11</v>
      </c>
      <c r="L21" s="96"/>
      <c r="M21" s="97">
        <f>H11</f>
        <v>23.55</v>
      </c>
    </row>
    <row r="22" spans="1:30" ht="13.8" thickBot="1" x14ac:dyDescent="0.3">
      <c r="A22" s="11">
        <v>11</v>
      </c>
      <c r="B22" s="17">
        <v>44813.358958333331</v>
      </c>
      <c r="C22" s="12" t="s">
        <v>6</v>
      </c>
      <c r="D22" s="18">
        <v>23.55</v>
      </c>
      <c r="E22" s="14">
        <v>300</v>
      </c>
      <c r="H22" s="2"/>
      <c r="K22" s="98" t="s">
        <v>12</v>
      </c>
      <c r="L22" s="99"/>
      <c r="M22" s="100">
        <v>2790</v>
      </c>
    </row>
    <row r="23" spans="1:30" x14ac:dyDescent="0.25">
      <c r="A23" s="11">
        <v>18</v>
      </c>
      <c r="B23" s="17">
        <v>44813.405405092592</v>
      </c>
      <c r="C23" s="12" t="s">
        <v>6</v>
      </c>
      <c r="D23" s="18">
        <v>23.55</v>
      </c>
      <c r="E23" s="14">
        <v>650</v>
      </c>
      <c r="H23" s="2"/>
    </row>
    <row r="24" spans="1:30" x14ac:dyDescent="0.25">
      <c r="A24" s="11">
        <v>22</v>
      </c>
      <c r="B24" s="17">
        <v>44813.420115740744</v>
      </c>
      <c r="C24" s="12" t="s">
        <v>6</v>
      </c>
      <c r="D24" s="18">
        <v>23.55</v>
      </c>
      <c r="E24" s="14">
        <v>80</v>
      </c>
      <c r="H24" s="2"/>
      <c r="Q24" s="4"/>
      <c r="W24" s="40" t="s">
        <v>24</v>
      </c>
      <c r="X24" s="102">
        <v>44813.430555555555</v>
      </c>
      <c r="Y24" s="103"/>
      <c r="Z24" s="103"/>
      <c r="AA24" s="104"/>
    </row>
    <row r="25" spans="1:30" x14ac:dyDescent="0.25">
      <c r="A25" s="11">
        <v>3</v>
      </c>
      <c r="B25" s="17">
        <v>44813.309305555558</v>
      </c>
      <c r="C25" s="12" t="s">
        <v>6</v>
      </c>
      <c r="D25" s="18">
        <v>23.5</v>
      </c>
      <c r="E25" s="14">
        <v>800</v>
      </c>
    </row>
    <row r="26" spans="1:30" x14ac:dyDescent="0.25">
      <c r="A26" s="11">
        <v>12</v>
      </c>
      <c r="B26" s="17">
        <v>44813.367673611108</v>
      </c>
      <c r="C26" s="12" t="s">
        <v>6</v>
      </c>
      <c r="D26" s="18">
        <v>23.5</v>
      </c>
      <c r="E26" s="14">
        <v>530</v>
      </c>
      <c r="W26" s="108" t="s">
        <v>21</v>
      </c>
      <c r="X26" s="109"/>
      <c r="Y26" s="110"/>
      <c r="AA26" s="108" t="s">
        <v>23</v>
      </c>
      <c r="AB26" s="109"/>
      <c r="AC26" s="110"/>
    </row>
    <row r="27" spans="1:30" x14ac:dyDescent="0.25">
      <c r="A27" s="11">
        <v>17</v>
      </c>
      <c r="B27" s="17">
        <v>44813.401145833333</v>
      </c>
      <c r="C27" s="12" t="s">
        <v>6</v>
      </c>
      <c r="D27" s="18">
        <v>23.45</v>
      </c>
      <c r="E27" s="14">
        <v>150</v>
      </c>
      <c r="W27" s="26" t="s">
        <v>22</v>
      </c>
      <c r="X27" s="26" t="s">
        <v>3</v>
      </c>
      <c r="Y27" s="26" t="s">
        <v>4</v>
      </c>
      <c r="AA27" s="26" t="s">
        <v>4</v>
      </c>
      <c r="AB27" s="26" t="s">
        <v>3</v>
      </c>
      <c r="AC27" s="26" t="s">
        <v>22</v>
      </c>
    </row>
    <row r="28" spans="1:30" x14ac:dyDescent="0.25">
      <c r="A28" s="11">
        <v>14</v>
      </c>
      <c r="B28" s="17">
        <v>44813.383090277777</v>
      </c>
      <c r="C28" s="12" t="s">
        <v>6</v>
      </c>
      <c r="D28" s="18">
        <v>23.4</v>
      </c>
      <c r="E28" s="14">
        <v>280</v>
      </c>
      <c r="T28" s="25" t="s">
        <v>45</v>
      </c>
      <c r="W28" s="27">
        <v>2</v>
      </c>
      <c r="X28" s="27">
        <v>640</v>
      </c>
      <c r="Y28" s="41">
        <v>23.5</v>
      </c>
      <c r="Z28" s="42"/>
      <c r="AA28" s="41">
        <v>23.55</v>
      </c>
      <c r="AB28" s="37">
        <v>140</v>
      </c>
      <c r="AC28" s="37">
        <v>2</v>
      </c>
      <c r="AD28" s="25" t="s">
        <v>42</v>
      </c>
    </row>
    <row r="29" spans="1:30" x14ac:dyDescent="0.25">
      <c r="A29" s="20">
        <v>5</v>
      </c>
      <c r="B29" s="21">
        <v>44813.321840277778</v>
      </c>
      <c r="C29" s="22" t="s">
        <v>6</v>
      </c>
      <c r="D29" s="74">
        <v>23.35</v>
      </c>
      <c r="E29" s="24">
        <v>140</v>
      </c>
      <c r="T29" s="92" t="s">
        <v>46</v>
      </c>
      <c r="W29" s="31">
        <v>1</v>
      </c>
      <c r="X29" s="31">
        <v>1000</v>
      </c>
      <c r="Y29" s="39">
        <v>23.4</v>
      </c>
      <c r="Z29" s="3"/>
      <c r="AA29" s="39">
        <v>23.6</v>
      </c>
      <c r="AB29" s="38">
        <v>180</v>
      </c>
      <c r="AC29" s="31">
        <v>1</v>
      </c>
      <c r="AD29" s="25" t="s">
        <v>44</v>
      </c>
    </row>
    <row r="31" spans="1:30" x14ac:dyDescent="0.25">
      <c r="Q31" s="43">
        <v>24</v>
      </c>
      <c r="R31" s="71">
        <v>44813.432696759257</v>
      </c>
      <c r="S31" s="45" t="s">
        <v>5</v>
      </c>
      <c r="T31" s="48">
        <v>23.55</v>
      </c>
      <c r="U31" s="47">
        <v>40</v>
      </c>
    </row>
    <row r="32" spans="1:30" x14ac:dyDescent="0.25">
      <c r="W32" s="40" t="s">
        <v>25</v>
      </c>
      <c r="X32" s="102">
        <f>R31</f>
        <v>44813.432696759257</v>
      </c>
      <c r="Y32" s="103"/>
      <c r="Z32" s="103"/>
      <c r="AA32" s="104"/>
    </row>
    <row r="34" spans="1:30" x14ac:dyDescent="0.25">
      <c r="R34" s="25" t="s">
        <v>29</v>
      </c>
      <c r="S34" s="25">
        <v>23.55</v>
      </c>
      <c r="T34" s="25">
        <v>40</v>
      </c>
      <c r="W34" s="108" t="s">
        <v>21</v>
      </c>
      <c r="X34" s="109"/>
      <c r="Y34" s="110"/>
      <c r="AA34" s="108" t="s">
        <v>23</v>
      </c>
      <c r="AB34" s="109"/>
      <c r="AC34" s="110"/>
    </row>
    <row r="35" spans="1:30" x14ac:dyDescent="0.25">
      <c r="W35" s="26" t="s">
        <v>22</v>
      </c>
      <c r="X35" s="26" t="s">
        <v>3</v>
      </c>
      <c r="Y35" s="26" t="s">
        <v>4</v>
      </c>
      <c r="AA35" s="26" t="s">
        <v>4</v>
      </c>
      <c r="AB35" s="26" t="s">
        <v>3</v>
      </c>
      <c r="AC35" s="26" t="s">
        <v>22</v>
      </c>
    </row>
    <row r="36" spans="1:30" x14ac:dyDescent="0.25">
      <c r="T36" s="25" t="s">
        <v>45</v>
      </c>
      <c r="W36" s="27">
        <v>2</v>
      </c>
      <c r="X36" s="27">
        <v>640</v>
      </c>
      <c r="Y36" s="41">
        <v>23.5</v>
      </c>
      <c r="Z36" s="42"/>
      <c r="AA36" s="41">
        <v>23.55</v>
      </c>
      <c r="AB36" s="37">
        <v>100</v>
      </c>
      <c r="AC36" s="37">
        <v>2</v>
      </c>
      <c r="AD36" s="25" t="s">
        <v>43</v>
      </c>
    </row>
    <row r="37" spans="1:30" x14ac:dyDescent="0.25">
      <c r="A37" s="11"/>
      <c r="B37" s="12"/>
      <c r="C37" s="12"/>
      <c r="D37" s="13"/>
      <c r="E37" s="14"/>
      <c r="W37" s="31">
        <v>1</v>
      </c>
      <c r="X37" s="31">
        <v>1000</v>
      </c>
      <c r="Y37" s="39">
        <v>23.4</v>
      </c>
      <c r="Z37" s="3"/>
      <c r="AA37" s="39">
        <v>23.6</v>
      </c>
      <c r="AB37" s="38">
        <v>180</v>
      </c>
      <c r="AC37" s="31">
        <v>1</v>
      </c>
    </row>
    <row r="38" spans="1:30" x14ac:dyDescent="0.25">
      <c r="A38" s="11"/>
      <c r="B38" s="17"/>
      <c r="C38" s="12"/>
      <c r="D38" s="18"/>
      <c r="E38" s="14"/>
      <c r="K38" s="4"/>
      <c r="L38" s="4"/>
    </row>
    <row r="39" spans="1:30" x14ac:dyDescent="0.25">
      <c r="A39" s="11"/>
      <c r="B39" s="17"/>
      <c r="C39" s="12"/>
      <c r="D39" s="13"/>
      <c r="E39" s="14"/>
      <c r="H39" s="4"/>
      <c r="W39" t="s">
        <v>26</v>
      </c>
    </row>
    <row r="40" spans="1:30" x14ac:dyDescent="0.25">
      <c r="A40" s="11"/>
      <c r="B40" s="17"/>
      <c r="C40" s="19"/>
      <c r="D40" s="13"/>
      <c r="E40" s="14"/>
      <c r="W40" t="s">
        <v>27</v>
      </c>
    </row>
    <row r="41" spans="1:30" x14ac:dyDescent="0.25">
      <c r="A41" s="11"/>
      <c r="B41" s="17"/>
      <c r="C41" s="12"/>
      <c r="D41" s="13"/>
      <c r="E41" s="14"/>
    </row>
    <row r="42" spans="1:30" x14ac:dyDescent="0.25">
      <c r="A42" s="20"/>
      <c r="B42" s="21"/>
      <c r="C42" s="22"/>
      <c r="D42" s="23"/>
      <c r="E42" s="24"/>
    </row>
    <row r="43" spans="1:30" x14ac:dyDescent="0.25">
      <c r="Q43" s="43">
        <v>25</v>
      </c>
      <c r="R43" s="44">
        <v>44813.442696759259</v>
      </c>
      <c r="S43" s="45" t="s">
        <v>6</v>
      </c>
      <c r="T43" s="46" t="s">
        <v>7</v>
      </c>
      <c r="U43" s="47">
        <v>80</v>
      </c>
    </row>
    <row r="44" spans="1:30" x14ac:dyDescent="0.25">
      <c r="W44" s="40" t="s">
        <v>25</v>
      </c>
      <c r="X44" s="102">
        <f>R43</f>
        <v>44813.442696759259</v>
      </c>
      <c r="Y44" s="103"/>
      <c r="Z44" s="103"/>
      <c r="AA44" s="104"/>
    </row>
    <row r="46" spans="1:30" x14ac:dyDescent="0.25">
      <c r="W46" s="108" t="s">
        <v>21</v>
      </c>
      <c r="X46" s="109"/>
      <c r="Y46" s="110"/>
      <c r="AA46" s="108" t="s">
        <v>23</v>
      </c>
      <c r="AB46" s="109"/>
      <c r="AC46" s="110"/>
    </row>
    <row r="47" spans="1:30" x14ac:dyDescent="0.25">
      <c r="W47" s="26" t="s">
        <v>22</v>
      </c>
      <c r="X47" s="26" t="s">
        <v>3</v>
      </c>
      <c r="Y47" s="26" t="s">
        <v>4</v>
      </c>
      <c r="AA47" s="26" t="s">
        <v>4</v>
      </c>
      <c r="AB47" s="26" t="s">
        <v>3</v>
      </c>
      <c r="AC47" s="26" t="s">
        <v>22</v>
      </c>
    </row>
    <row r="48" spans="1:30" x14ac:dyDescent="0.25">
      <c r="T48" s="25" t="s">
        <v>45</v>
      </c>
      <c r="W48" s="27">
        <v>2</v>
      </c>
      <c r="X48" s="27">
        <v>560</v>
      </c>
      <c r="Y48" s="41">
        <v>23.5</v>
      </c>
      <c r="Z48" s="42"/>
      <c r="AA48" s="41">
        <v>23.55</v>
      </c>
      <c r="AB48" s="37">
        <v>100</v>
      </c>
      <c r="AC48" s="37">
        <v>2</v>
      </c>
    </row>
    <row r="49" spans="17:29" x14ac:dyDescent="0.25">
      <c r="W49" s="31">
        <v>1</v>
      </c>
      <c r="X49" s="31">
        <v>1000</v>
      </c>
      <c r="Y49" s="39">
        <v>23.4</v>
      </c>
      <c r="Z49" s="3"/>
      <c r="AA49" s="39">
        <v>23.6</v>
      </c>
      <c r="AB49" s="38">
        <v>180</v>
      </c>
      <c r="AC49" s="31">
        <v>1</v>
      </c>
    </row>
    <row r="50" spans="17:29" x14ac:dyDescent="0.25">
      <c r="R50" s="25" t="s">
        <v>29</v>
      </c>
      <c r="S50" s="51">
        <v>23.5</v>
      </c>
      <c r="T50" s="25">
        <v>80</v>
      </c>
    </row>
    <row r="51" spans="17:29" x14ac:dyDescent="0.25">
      <c r="W51" t="s">
        <v>28</v>
      </c>
    </row>
    <row r="53" spans="17:29" x14ac:dyDescent="0.25">
      <c r="Q53" s="43">
        <v>26</v>
      </c>
      <c r="R53" s="44">
        <v>44813.455694444441</v>
      </c>
      <c r="S53" s="49" t="s">
        <v>16</v>
      </c>
      <c r="T53" s="46"/>
      <c r="U53" s="47"/>
      <c r="V53" s="50"/>
      <c r="W53" s="50"/>
      <c r="X53" s="50"/>
      <c r="Y53" s="50"/>
      <c r="Z53" s="50"/>
      <c r="AA53" s="50"/>
    </row>
    <row r="55" spans="17:29" x14ac:dyDescent="0.25">
      <c r="W55" s="40" t="s">
        <v>25</v>
      </c>
      <c r="X55" s="102">
        <f>R53</f>
        <v>44813.455694444441</v>
      </c>
      <c r="Y55" s="103"/>
      <c r="Z55" s="103"/>
      <c r="AA55" s="104"/>
    </row>
    <row r="57" spans="17:29" x14ac:dyDescent="0.25">
      <c r="W57" s="108" t="s">
        <v>21</v>
      </c>
      <c r="X57" s="109"/>
      <c r="Y57" s="110"/>
      <c r="AA57" s="108" t="s">
        <v>23</v>
      </c>
      <c r="AB57" s="109"/>
      <c r="AC57" s="110"/>
    </row>
    <row r="58" spans="17:29" x14ac:dyDescent="0.25">
      <c r="W58" s="26" t="s">
        <v>22</v>
      </c>
      <c r="X58" s="26" t="s">
        <v>3</v>
      </c>
      <c r="Y58" s="26" t="s">
        <v>4</v>
      </c>
      <c r="AA58" s="26" t="s">
        <v>4</v>
      </c>
      <c r="AB58" s="26" t="s">
        <v>3</v>
      </c>
      <c r="AC58" s="26" t="s">
        <v>22</v>
      </c>
    </row>
    <row r="59" spans="17:29" x14ac:dyDescent="0.25">
      <c r="W59" s="27">
        <v>2</v>
      </c>
      <c r="X59" s="27">
        <v>560</v>
      </c>
      <c r="Y59" s="41">
        <v>23.5</v>
      </c>
      <c r="Z59" s="42"/>
      <c r="AA59" s="41">
        <v>23.55</v>
      </c>
      <c r="AB59" s="37">
        <v>100</v>
      </c>
      <c r="AC59" s="37">
        <v>2</v>
      </c>
    </row>
    <row r="60" spans="17:29" x14ac:dyDescent="0.25">
      <c r="R60" s="25" t="s">
        <v>30</v>
      </c>
      <c r="T60" s="92" t="s">
        <v>46</v>
      </c>
      <c r="W60" s="31">
        <v>1</v>
      </c>
      <c r="X60" s="31">
        <v>500</v>
      </c>
      <c r="Y60" s="39">
        <v>23.4</v>
      </c>
      <c r="Z60" s="3"/>
      <c r="AA60" s="39">
        <v>23.6</v>
      </c>
      <c r="AB60" s="38">
        <v>180</v>
      </c>
      <c r="AC60" s="31">
        <v>1</v>
      </c>
    </row>
    <row r="62" spans="17:29" x14ac:dyDescent="0.25">
      <c r="Q62" s="43">
        <v>27</v>
      </c>
      <c r="R62" s="44">
        <v>44813.456076388888</v>
      </c>
      <c r="S62" s="45" t="s">
        <v>5</v>
      </c>
      <c r="T62" s="46">
        <v>23.45</v>
      </c>
      <c r="U62" s="47">
        <v>670</v>
      </c>
    </row>
    <row r="63" spans="17:29" x14ac:dyDescent="0.25">
      <c r="W63" s="40" t="s">
        <v>25</v>
      </c>
      <c r="X63" s="102">
        <f>R62</f>
        <v>44813.456076388888</v>
      </c>
      <c r="Y63" s="103"/>
      <c r="Z63" s="103"/>
      <c r="AA63" s="104"/>
    </row>
    <row r="65" spans="17:30" x14ac:dyDescent="0.25">
      <c r="W65" s="108" t="s">
        <v>21</v>
      </c>
      <c r="X65" s="109"/>
      <c r="Y65" s="110"/>
      <c r="AA65" s="108" t="s">
        <v>23</v>
      </c>
      <c r="AB65" s="109"/>
      <c r="AC65" s="110"/>
    </row>
    <row r="66" spans="17:30" x14ac:dyDescent="0.25">
      <c r="W66" s="26" t="s">
        <v>22</v>
      </c>
      <c r="X66" s="26" t="s">
        <v>3</v>
      </c>
      <c r="Y66" s="26" t="s">
        <v>4</v>
      </c>
      <c r="AA66" s="26" t="s">
        <v>4</v>
      </c>
      <c r="AB66" s="26" t="s">
        <v>3</v>
      </c>
      <c r="AC66" s="26" t="s">
        <v>22</v>
      </c>
    </row>
    <row r="67" spans="17:30" x14ac:dyDescent="0.25">
      <c r="W67" s="27">
        <v>2</v>
      </c>
      <c r="X67" s="27">
        <v>560</v>
      </c>
      <c r="Y67" s="41">
        <v>23.5</v>
      </c>
      <c r="Z67" s="42"/>
      <c r="AA67" s="41">
        <v>23.55</v>
      </c>
      <c r="AB67" s="37">
        <v>100</v>
      </c>
      <c r="AC67" s="37">
        <v>2</v>
      </c>
      <c r="AD67" s="25" t="s">
        <v>43</v>
      </c>
    </row>
    <row r="68" spans="17:30" x14ac:dyDescent="0.25">
      <c r="T68" s="92" t="s">
        <v>47</v>
      </c>
      <c r="W68" s="57">
        <v>1</v>
      </c>
      <c r="X68" s="57">
        <v>670</v>
      </c>
      <c r="Y68" s="29">
        <v>23.45</v>
      </c>
      <c r="Z68" s="3"/>
      <c r="AA68" s="29">
        <v>23.6</v>
      </c>
      <c r="AB68" s="58">
        <v>180</v>
      </c>
      <c r="AC68" s="57">
        <v>1</v>
      </c>
    </row>
    <row r="69" spans="17:30" x14ac:dyDescent="0.25">
      <c r="R69" s="25" t="s">
        <v>30</v>
      </c>
      <c r="W69" s="31">
        <v>1</v>
      </c>
      <c r="X69" s="31">
        <v>500</v>
      </c>
      <c r="Y69" s="39">
        <v>23.4</v>
      </c>
      <c r="Z69" s="3"/>
      <c r="AA69" s="39"/>
      <c r="AB69" s="38"/>
      <c r="AC69" s="31"/>
    </row>
    <row r="71" spans="17:30" x14ac:dyDescent="0.25">
      <c r="Q71" s="52">
        <v>28</v>
      </c>
      <c r="R71" s="53">
        <v>44813.457407407404</v>
      </c>
      <c r="S71" s="54" t="s">
        <v>6</v>
      </c>
      <c r="T71" s="55">
        <v>23.55</v>
      </c>
      <c r="U71" s="56">
        <v>100</v>
      </c>
    </row>
    <row r="72" spans="17:30" x14ac:dyDescent="0.25">
      <c r="W72" s="40" t="s">
        <v>25</v>
      </c>
      <c r="X72" s="102">
        <f>R71</f>
        <v>44813.457407407404</v>
      </c>
      <c r="Y72" s="103"/>
      <c r="Z72" s="103"/>
      <c r="AA72" s="104"/>
    </row>
    <row r="74" spans="17:30" x14ac:dyDescent="0.25">
      <c r="W74" s="108" t="s">
        <v>21</v>
      </c>
      <c r="X74" s="109"/>
      <c r="Y74" s="110"/>
      <c r="AA74" s="108" t="s">
        <v>23</v>
      </c>
      <c r="AB74" s="109"/>
      <c r="AC74" s="110"/>
    </row>
    <row r="75" spans="17:30" x14ac:dyDescent="0.25">
      <c r="W75" s="26" t="s">
        <v>22</v>
      </c>
      <c r="X75" s="26" t="s">
        <v>3</v>
      </c>
      <c r="Y75" s="26" t="s">
        <v>4</v>
      </c>
      <c r="AA75" s="26" t="s">
        <v>4</v>
      </c>
      <c r="AB75" s="26" t="s">
        <v>3</v>
      </c>
      <c r="AC75" s="26" t="s">
        <v>22</v>
      </c>
    </row>
    <row r="76" spans="17:30" x14ac:dyDescent="0.25">
      <c r="W76" s="27">
        <v>2</v>
      </c>
      <c r="X76" s="27">
        <v>560</v>
      </c>
      <c r="Y76" s="41">
        <v>23.5</v>
      </c>
      <c r="Z76" s="42"/>
      <c r="AA76" s="41">
        <v>23.55</v>
      </c>
      <c r="AB76" s="37">
        <v>200</v>
      </c>
      <c r="AC76" s="37">
        <v>3</v>
      </c>
      <c r="AD76" s="25" t="s">
        <v>48</v>
      </c>
    </row>
    <row r="77" spans="17:30" x14ac:dyDescent="0.25">
      <c r="R77" s="25"/>
      <c r="S77" s="51"/>
      <c r="T77" s="25"/>
      <c r="W77" s="57">
        <v>1</v>
      </c>
      <c r="X77" s="57">
        <v>670</v>
      </c>
      <c r="Y77" s="29">
        <v>23.45</v>
      </c>
      <c r="Z77" s="3"/>
      <c r="AA77" s="29">
        <v>23.6</v>
      </c>
      <c r="AB77" s="58">
        <v>180</v>
      </c>
      <c r="AC77" s="57">
        <v>1</v>
      </c>
    </row>
    <row r="78" spans="17:30" x14ac:dyDescent="0.25">
      <c r="R78" s="25" t="s">
        <v>30</v>
      </c>
      <c r="S78" s="51"/>
      <c r="T78" s="25"/>
      <c r="W78" s="31">
        <v>1</v>
      </c>
      <c r="X78" s="31">
        <v>500</v>
      </c>
      <c r="Y78" s="39">
        <v>23.4</v>
      </c>
      <c r="Z78" s="3"/>
      <c r="AA78" s="39"/>
      <c r="AB78" s="38"/>
      <c r="AC78" s="31"/>
    </row>
  </sheetData>
  <mergeCells count="20">
    <mergeCell ref="X72:AA72"/>
    <mergeCell ref="W74:Y74"/>
    <mergeCell ref="AA74:AC74"/>
    <mergeCell ref="W57:Y57"/>
    <mergeCell ref="AA57:AC57"/>
    <mergeCell ref="X63:AA63"/>
    <mergeCell ref="W65:Y65"/>
    <mergeCell ref="AA65:AC65"/>
    <mergeCell ref="X44:AA44"/>
    <mergeCell ref="W46:Y46"/>
    <mergeCell ref="AA46:AC46"/>
    <mergeCell ref="X55:AA55"/>
    <mergeCell ref="W34:Y34"/>
    <mergeCell ref="AA34:AC34"/>
    <mergeCell ref="X24:AA24"/>
    <mergeCell ref="X32:AA32"/>
    <mergeCell ref="K6:M6"/>
    <mergeCell ref="O6:Q6"/>
    <mergeCell ref="W26:Y26"/>
    <mergeCell ref="AA26:AC2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>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HEUDE</dc:creator>
  <cp:lastModifiedBy>AFH</cp:lastModifiedBy>
  <cp:lastPrinted>2006-09-20T05:35:26Z</cp:lastPrinted>
  <dcterms:created xsi:type="dcterms:W3CDTF">2005-09-28T15:13:43Z</dcterms:created>
  <dcterms:modified xsi:type="dcterms:W3CDTF">2022-09-12T11:35:42Z</dcterms:modified>
</cp:coreProperties>
</file>