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273A9F871D5465C/Documents/L3 CVA 2025 2026/"/>
    </mc:Choice>
  </mc:AlternateContent>
  <xr:revisionPtr revIDLastSave="0" documentId="8_{25B01791-EF75-49E6-BC36-F2C719BAAF69}" xr6:coauthVersionLast="47" xr6:coauthVersionMax="47" xr10:uidLastSave="{00000000-0000-0000-0000-000000000000}"/>
  <bookViews>
    <workbookView xWindow="-120" yWindow="-120" windowWidth="29040" windowHeight="15720" xr2:uid="{DAD1C195-213D-4355-B879-196CE83CBB6A}"/>
  </bookViews>
  <sheets>
    <sheet name="1" sheetId="1" r:id="rId1"/>
    <sheet name="2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3" l="1"/>
  <c r="D13" i="3"/>
  <c r="E13" i="3"/>
  <c r="F13" i="3"/>
  <c r="C14" i="3"/>
  <c r="C19" i="3" s="1"/>
  <c r="C20" i="3" s="1"/>
  <c r="D14" i="3"/>
  <c r="D19" i="3" s="1"/>
  <c r="D20" i="3" s="1"/>
  <c r="E14" i="3"/>
  <c r="E19" i="3" s="1"/>
  <c r="F14" i="3"/>
  <c r="F19" i="3" s="1"/>
  <c r="F20" i="3" s="1"/>
  <c r="C15" i="3"/>
  <c r="C17" i="3" s="1"/>
  <c r="D15" i="3"/>
  <c r="D17" i="3" s="1"/>
  <c r="E15" i="3"/>
  <c r="E17" i="3" s="1"/>
  <c r="F15" i="3"/>
  <c r="C16" i="3"/>
  <c r="D16" i="3"/>
  <c r="E16" i="3"/>
  <c r="F16" i="3"/>
  <c r="F17" i="3"/>
  <c r="C18" i="3"/>
  <c r="D18" i="3"/>
  <c r="E18" i="3"/>
  <c r="F18" i="3"/>
  <c r="B18" i="3"/>
  <c r="B20" i="3" s="1"/>
  <c r="B17" i="3"/>
  <c r="B16" i="3"/>
  <c r="B15" i="3"/>
  <c r="B14" i="3"/>
  <c r="B19" i="3" s="1"/>
  <c r="B13" i="3"/>
  <c r="B26" i="1"/>
  <c r="B25" i="1"/>
  <c r="B24" i="1"/>
  <c r="B22" i="1"/>
  <c r="B21" i="1"/>
  <c r="B20" i="1"/>
  <c r="E4" i="1"/>
  <c r="E5" i="1"/>
  <c r="E6" i="1"/>
  <c r="E7" i="1"/>
  <c r="E8" i="1"/>
  <c r="E9" i="1"/>
  <c r="E10" i="1"/>
  <c r="E11" i="1"/>
  <c r="E12" i="1"/>
  <c r="E13" i="1"/>
  <c r="E14" i="1"/>
  <c r="E3" i="1"/>
  <c r="D15" i="1"/>
  <c r="B15" i="1"/>
  <c r="B17" i="1" s="1"/>
  <c r="E20" i="3" l="1"/>
  <c r="E15" i="1"/>
</calcChain>
</file>

<file path=xl/sharedStrings.xml><?xml version="1.0" encoding="utf-8"?>
<sst xmlns="http://schemas.openxmlformats.org/spreadsheetml/2006/main" count="54" uniqueCount="46">
  <si>
    <t>mois</t>
  </si>
  <si>
    <t>ventes</t>
  </si>
  <si>
    <t>achats</t>
  </si>
  <si>
    <t>solde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</si>
  <si>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</si>
  <si>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</si>
  <si>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</si>
  <si>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</si>
  <si>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</si>
  <si>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</si>
  <si>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</si>
  <si>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</si>
  <si>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</si>
  <si>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</si>
  <si>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</si>
  <si>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</si>
  <si>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</si>
  <si>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Prime annuelle :</t>
  </si>
  <si>
    <t>moyenne des ventes</t>
  </si>
  <si>
    <t>maximun des ventes</t>
  </si>
  <si>
    <t>minimum des ventes</t>
  </si>
  <si>
    <t>moyenne des achats</t>
  </si>
  <si>
    <t>maximun des achats</t>
  </si>
  <si>
    <t>minimum des achats</t>
  </si>
  <si>
    <t>Tarif Stage par personne</t>
  </si>
  <si>
    <t>Tarif Réunion</t>
  </si>
  <si>
    <t>LUNDI</t>
  </si>
  <si>
    <t>MARDI</t>
  </si>
  <si>
    <t>MERCREDI</t>
  </si>
  <si>
    <t>JEUDI</t>
  </si>
  <si>
    <t>VENDREDI</t>
  </si>
  <si>
    <t>Salle 1</t>
  </si>
  <si>
    <t>Salle 2</t>
  </si>
  <si>
    <t>Réunion</t>
  </si>
  <si>
    <t>Salle 3</t>
  </si>
  <si>
    <t>Salle 4</t>
  </si>
  <si>
    <t>Salle 5</t>
  </si>
  <si>
    <t>Salle 6</t>
  </si>
  <si>
    <t>Nb de Stages</t>
  </si>
  <si>
    <t>Nb de Réunions</t>
  </si>
  <si>
    <t>Nb de Salles occupées</t>
  </si>
  <si>
    <t>Nb de Salles libres</t>
  </si>
  <si>
    <t xml:space="preserve">Taux d'occupation </t>
  </si>
  <si>
    <t>CA Stage</t>
  </si>
  <si>
    <t>CA Réunion</t>
  </si>
  <si>
    <t>CA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</si>
</sst>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6">
    <font>
      <sz val="11"/>
      <color theme="1"/>
      <name val="Calibri"/>
      <family val="2"/>
      <scheme val="minor"/>
    </font>
    <font>
      <b/>
      <sz val="10"/>
      <color rgb="FF000080"/>
      <name val="Arial"/>
      <family val="2"/>
    </font>
    <font>
      <sz val="10"/>
      <name val="Arial"/>
      <family val="2"/>
    </font>
    <font>
      <i/>
      <sz val="10"/>
      <color rgb="FF00008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1">
    <border>
      <left/>
      <right/>
      <top/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medium">
        <color rgb="FF80808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2">
    <xf numFmtId="0" fontId="0" fillId="0" borderId="0" xfId="0"/>
    <xf numFmtId="0" fontId="2" fillId="0" borderId="4" xfId="0" applyFont="1" applyBorder="1"/>
    <xf numFmtId="3" fontId="2" fillId="2" borderId="4" xfId="0" applyNumberFormat="1" applyFont="1" applyFill="1" applyBorder="1"/>
    <xf numFmtId="0" fontId="2" fillId="0" borderId="0" xfId="0" applyFont="1"/>
    <xf numFmtId="0" fontId="3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5" xfId="0" applyFont="1" applyBorder="1"/>
    <xf numFmtId="0" fontId="2" fillId="0" borderId="6" xfId="0" applyFont="1" applyBorder="1"/>
    <xf numFmtId="8" fontId="2" fillId="0" borderId="7" xfId="0" applyNumberFormat="1" applyFont="1" applyBorder="1" applyAlignment="1">
      <alignment horizontal="center"/>
    </xf>
    <xf numFmtId="8" fontId="2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4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6" xfId="0" applyFont="1" applyBorder="1"/>
    <xf numFmtId="0" fontId="4" fillId="0" borderId="20" xfId="0" applyFont="1" applyBorder="1"/>
    <xf numFmtId="0" fontId="2" fillId="0" borderId="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3" fontId="4" fillId="0" borderId="1" xfId="0" applyNumberFormat="1" applyFont="1" applyBorder="1"/>
    <xf numFmtId="3" fontId="2" fillId="0" borderId="4" xfId="0" applyNumberFormat="1" applyFont="1" applyBorder="1"/>
    <xf numFmtId="3" fontId="2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2" fillId="0" borderId="5" xfId="0" applyNumberFormat="1" applyFont="1" applyBorder="1"/>
    <xf numFmtId="9" fontId="2" fillId="0" borderId="17" xfId="1" applyFont="1" applyBorder="1" applyAlignment="1">
      <alignment horizontal="center"/>
    </xf>
    <xf numFmtId="8" fontId="2" fillId="0" borderId="17" xfId="0" applyNumberFormat="1" applyFont="1" applyBorder="1" applyAlignment="1">
      <alignment horizontal="center"/>
    </xf>
    <xf numFmtId="8" fontId="4" fillId="0" borderId="19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8" xfId="0" applyFont="1" applyBorder="1"/>
  </cellXfs>
  <cellStyles count="2">
    <cellStyle name="Normal" xfId="0" builtinId="0"/>
    <cellStyle name="Pourcentage" xfId="1" builtinId="5"/>
  </cellStyles>
  <dxfs count="1">
    <dxf>
      <font>
        <color rgb="FF9C0006"/>
      </font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749755</xdr:colOff>
      <xdr:row>1</xdr:row>
      <xdr:rowOff>14967</xdr:rowOff>
    </xdr:from>
    <xdr:to>
      <xdr:col>16</xdr:col>
      <xdr:colOff>121974</xdr:colOff>
      <xdr:row>26</xdr:row>
      <xdr:rowOff>168068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A9A1B2-4A6F-4967-BF92-CF8909D24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4184" y="205467"/>
          <a:ext cx="6230219" cy="5065280"/>
        </a:xfrm>
        <a:prstGeom prst="rect">
          <a:avLst/>
        </a:prstGeom>
      </xdr:spPr>
    </xdr:pic>
    <xdr:clientData fPrintsWithSheet="0"/>
  </xdr:twoCellAnchor>
  <xdr:twoCellAnchor>
    <xdr:from>
      <xdr:col>2</xdr:col>
      <xdr:colOff>394607</xdr:colOff>
      <xdr:row>15</xdr:row>
      <xdr:rowOff>95250</xdr:rowOff>
    </xdr:from>
    <xdr:to>
      <xdr:col>7</xdr:col>
      <xdr:colOff>80282</xdr:colOff>
      <xdr:row>38</xdr:row>
      <xdr:rowOff>142875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D08A243A-E2BD-44AE-9DFC-BD18398858EB}"/>
            </a:ext>
          </a:extLst>
        </xdr:cNvPr>
        <xdr:cNvSpPr/>
      </xdr:nvSpPr>
      <xdr:spPr>
        <a:xfrm>
          <a:off x="3048000" y="2993571"/>
          <a:ext cx="4706711" cy="453798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-créer les calculs</a:t>
          </a:r>
          <a:r>
            <a:rPr lang="fr-FR" sz="1400" baseline="0"/>
            <a:t> pour obtenir les mêmes résultats que dans l'image ci-contre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-col Solde : faire automatiquement apparaitre en remplissage bleu les valeurs négatives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-prime annuelle : en B17, avec une formule, si le total des ventes est &gt;= au total des achats indiquer OUI sinon NON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-protéger les calculs mais laisser libre les colonnes ventes et achats</a:t>
          </a:r>
        </a:p>
        <a:p>
          <a:pPr algn="l"/>
          <a:endParaRPr lang="fr-FR" sz="1400" baseline="0"/>
        </a:p>
        <a:p>
          <a:pPr algn="l"/>
          <a:r>
            <a:rPr lang="fr-FR" sz="1400" baseline="0"/>
            <a:t>-faire une mise en page : imprimante Microsoft Print To PDF, format A3, paysage, tableau centré horizontalement, appliquer une échelle (réduire / agrandir) de 150%</a:t>
          </a:r>
        </a:p>
        <a:p>
          <a:pPr algn="l"/>
          <a:endParaRPr lang="fr-FR" sz="1400" baseline="0"/>
        </a:p>
        <a:p>
          <a:pPr algn="l"/>
          <a:endParaRPr lang="fr-FR" sz="14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11</xdr:row>
      <xdr:rowOff>190500</xdr:rowOff>
    </xdr:from>
    <xdr:to>
      <xdr:col>15</xdr:col>
      <xdr:colOff>605118</xdr:colOff>
      <xdr:row>25</xdr:row>
      <xdr:rowOff>171450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C278A72B-A06A-42F9-AEDC-760A0A2F1246}"/>
            </a:ext>
          </a:extLst>
        </xdr:cNvPr>
        <xdr:cNvSpPr/>
      </xdr:nvSpPr>
      <xdr:spPr>
        <a:xfrm>
          <a:off x="8292913" y="2330824"/>
          <a:ext cx="7339293" cy="267036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Vous devez en :</a:t>
          </a:r>
        </a:p>
        <a:p>
          <a:pPr algn="l"/>
          <a:r>
            <a:rPr lang="fr-FR" sz="1400"/>
            <a:t>-ligne 13 : calculer le nb de stage par jour</a:t>
          </a:r>
        </a:p>
        <a:p>
          <a:pPr algn="l"/>
          <a:r>
            <a:rPr lang="fr-FR" sz="1400"/>
            <a:t>-ligne 14 : calculer le nb de réunion par jour</a:t>
          </a:r>
        </a:p>
        <a:p>
          <a:pPr algn="l"/>
          <a:r>
            <a:rPr lang="fr-FR" sz="1400"/>
            <a:t>-ligne 15 : calculer le nb de salles occupées par jour</a:t>
          </a:r>
        </a:p>
        <a:p>
          <a:pPr algn="l"/>
          <a:r>
            <a:rPr lang="fr-FR" sz="1400"/>
            <a:t>-ligne 16 :</a:t>
          </a:r>
          <a:r>
            <a:rPr lang="fr-FR" sz="1400" baseline="0"/>
            <a:t> calculer le nb de salles libres</a:t>
          </a:r>
        </a:p>
        <a:p>
          <a:pPr algn="l"/>
          <a:r>
            <a:rPr lang="fr-FR" sz="1400" baseline="0"/>
            <a:t>-ligne 17 : calculer le taux d'occupation par jour</a:t>
          </a:r>
        </a:p>
        <a:p>
          <a:pPr algn="l"/>
          <a:r>
            <a:rPr lang="fr-FR" sz="1400" baseline="0"/>
            <a:t>-ligne 18 et 19 : en fonction des tarifs en B1 et B2 calculer les CA</a:t>
          </a:r>
        </a:p>
        <a:p>
          <a:pPr algn="l"/>
          <a:r>
            <a:rPr lang="fr-FR" sz="1400" baseline="0"/>
            <a:t>-en ligne 20 : calculer le CA Total </a:t>
          </a:r>
          <a:endParaRPr lang="fr-FR" sz="1400"/>
        </a:p>
        <a:p>
          <a:pPr algn="l"/>
          <a:endParaRPr lang="fr-FR" sz="1400"/>
        </a:p>
      </xdr:txBody>
    </xdr:sp>
    <xdr:clientData/>
  </xdr:twoCellAnchor>
  <xdr:twoCellAnchor>
    <xdr:from>
      <xdr:col>6</xdr:col>
      <xdr:colOff>123825</xdr:colOff>
      <xdr:row>1</xdr:row>
      <xdr:rowOff>66674</xdr:rowOff>
    </xdr:from>
    <xdr:to>
      <xdr:col>15</xdr:col>
      <xdr:colOff>438150</xdr:colOff>
      <xdr:row>10</xdr:row>
      <xdr:rowOff>200024</xdr:rowOff>
    </xdr:to>
    <xdr:sp macro="" textlink="">
      <xdr:nvSpPr>
        <xdr:cNvPr id="3" name="Rectangle : coins arrondis 2">
          <a:extLst>
            <a:ext uri="{FF2B5EF4-FFF2-40B4-BE49-F238E27FC236}">
              <a16:creationId xmlns:a16="http://schemas.microsoft.com/office/drawing/2014/main" id="{66130AB8-A1BE-489B-ABCA-76D568F84FC7}"/>
            </a:ext>
          </a:extLst>
        </xdr:cNvPr>
        <xdr:cNvSpPr/>
      </xdr:nvSpPr>
      <xdr:spPr>
        <a:xfrm>
          <a:off x="8305800" y="257174"/>
          <a:ext cx="7172325" cy="18764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Votre entreprise fait de la location de Salles : soit pour des stages</a:t>
          </a:r>
          <a:r>
            <a:rPr lang="fr-FR" sz="1400" baseline="0"/>
            <a:t> informatiques soit pour des réunions.</a:t>
          </a:r>
        </a:p>
        <a:p>
          <a:pPr algn="l"/>
          <a:r>
            <a:rPr lang="fr-FR" sz="1400"/>
            <a:t>Quand la salle</a:t>
          </a:r>
          <a:r>
            <a:rPr lang="fr-FR" sz="1400" baseline="0"/>
            <a:t> est louée pour une réunion on indique "Réunion".</a:t>
          </a:r>
        </a:p>
        <a:p>
          <a:pPr algn="l"/>
          <a:r>
            <a:rPr lang="fr-FR" sz="1400" baseline="0"/>
            <a:t>Quand la salle est louée pour un stage on indique le nombre de personnes participant.</a:t>
          </a:r>
          <a:endParaRPr lang="fr-FR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2D9C-C5FE-4FF7-8E5C-2313388A8C66}">
  <dimension ref="A1:E26"/>
  <sheetViews>
    <sheetView tabSelected="1" zoomScale="85" zoomScaleNormal="85" workbookViewId="0">
      <selection activeCell="B19" sqref="B19"/>
    </sheetView>
  </sheetViews>
  <sheetFormatPr defaultColWidth="11.42578125" defaultRowHeight="15"/>
  <cols>
    <col min="1" max="1" width="23.42578125" customWidth="1"/>
    <col min="2" max="3" width="16.28515625" customWidth="1"/>
    <col min="4" max="4" width="19.7109375" bestFit="1" customWidth="1"/>
    <col min="5" max="5" width="16.28515625" customWidth="1"/>
  </cols>
  <sheetData>
    <row r="1" spans="1:5">
      <c r="A1" s="37" t="s">
        <v>0</v>
      </c>
      <c r="B1" s="39" t="s">
        <v>1</v>
      </c>
      <c r="C1" s="39"/>
      <c r="D1" s="39" t="s">
        <v>2</v>
      </c>
      <c r="E1" s="39" t="s">
        <v>3</v>
      </c>
    </row>
    <row r="2" spans="1:5" ht="15.75" thickBot="1">
      <c r="A2" s="38"/>
      <c r="B2" s="40"/>
      <c r="C2" s="40"/>
      <c r="D2" s="40"/>
      <c r="E2" s="40"/>
    </row>
    <row r="3" spans="1:5">
      <c r="A3" s="1" t="s">
        <v>4</v>
      </c>
      <c r="B3" s="2">
        <v>22000</v>
      </c>
      <c r="C3" s="1"/>
      <c r="D3" s="2">
        <v>9000</v>
      </c>
      <c r="E3" s="30">
        <f>B3-D3</f>
        <v>13000</v>
      </c>
    </row>
    <row r="4" spans="1:5">
      <c r="A4" s="1" t="s">
        <v>5</v>
      </c>
      <c r="B4" s="2">
        <v>12000</v>
      </c>
      <c r="C4" s="1"/>
      <c r="D4" s="2">
        <v>5500</v>
      </c>
      <c r="E4" s="30">
        <f t="shared" ref="E4:E14" si="0">B4-D4</f>
        <v>6500</v>
      </c>
    </row>
    <row r="5" spans="1:5">
      <c r="A5" s="1" t="s">
        <v>6</v>
      </c>
      <c r="B5" s="2">
        <v>4500</v>
      </c>
      <c r="C5" s="1"/>
      <c r="D5" s="2">
        <v>12000</v>
      </c>
      <c r="E5" s="30">
        <f t="shared" si="0"/>
        <v>-7500</v>
      </c>
    </row>
    <row r="6" spans="1:5">
      <c r="A6" s="1" t="s">
        <v>7</v>
      </c>
      <c r="B6" s="2">
        <v>6000</v>
      </c>
      <c r="C6" s="1"/>
      <c r="D6" s="2">
        <v>9000</v>
      </c>
      <c r="E6" s="30">
        <f t="shared" si="0"/>
        <v>-3000</v>
      </c>
    </row>
    <row r="7" spans="1:5">
      <c r="A7" s="1" t="s">
        <v>8</v>
      </c>
      <c r="B7" s="2">
        <v>3000</v>
      </c>
      <c r="C7" s="1"/>
      <c r="D7" s="2">
        <v>12960</v>
      </c>
      <c r="E7" s="30">
        <f t="shared" si="0"/>
        <v>-9960</v>
      </c>
    </row>
    <row r="8" spans="1:5">
      <c r="A8" s="1" t="s">
        <v>9</v>
      </c>
      <c r="B8" s="2">
        <v>2500</v>
      </c>
      <c r="C8" s="1"/>
      <c r="D8" s="2">
        <v>6000</v>
      </c>
      <c r="E8" s="30">
        <f t="shared" si="0"/>
        <v>-3500</v>
      </c>
    </row>
    <row r="9" spans="1:5">
      <c r="A9" s="1" t="s">
        <v>10</v>
      </c>
      <c r="B9" s="2">
        <v>12000</v>
      </c>
      <c r="C9" s="1"/>
      <c r="D9" s="2">
        <v>2500</v>
      </c>
      <c r="E9" s="30">
        <f t="shared" si="0"/>
        <v>9500</v>
      </c>
    </row>
    <row r="10" spans="1:5">
      <c r="A10" s="1" t="s">
        <v>11</v>
      </c>
      <c r="B10" s="2">
        <v>9000</v>
      </c>
      <c r="C10" s="1"/>
      <c r="D10" s="2">
        <v>12000</v>
      </c>
      <c r="E10" s="30">
        <f t="shared" si="0"/>
        <v>-3000</v>
      </c>
    </row>
    <row r="11" spans="1:5">
      <c r="A11" s="1" t="s">
        <v>12</v>
      </c>
      <c r="B11" s="2">
        <v>6000</v>
      </c>
      <c r="C11" s="1"/>
      <c r="D11" s="2">
        <v>9000</v>
      </c>
      <c r="E11" s="30">
        <f t="shared" si="0"/>
        <v>-3000</v>
      </c>
    </row>
    <row r="12" spans="1:5">
      <c r="A12" s="1" t="s">
        <v>13</v>
      </c>
      <c r="B12" s="2">
        <v>6800</v>
      </c>
      <c r="C12" s="1"/>
      <c r="D12" s="2">
        <v>6000</v>
      </c>
      <c r="E12" s="30">
        <f t="shared" si="0"/>
        <v>800</v>
      </c>
    </row>
    <row r="13" spans="1:5">
      <c r="A13" s="1" t="s">
        <v>14</v>
      </c>
      <c r="B13" s="2">
        <v>6000</v>
      </c>
      <c r="C13" s="1"/>
      <c r="D13" s="2">
        <v>3000</v>
      </c>
      <c r="E13" s="30">
        <f t="shared" si="0"/>
        <v>3000</v>
      </c>
    </row>
    <row r="14" spans="1:5" ht="15.75" thickBot="1">
      <c r="A14" s="1" t="s">
        <v>15</v>
      </c>
      <c r="B14" s="2">
        <v>6000</v>
      </c>
      <c r="C14" s="1"/>
      <c r="D14" s="2">
        <v>9000</v>
      </c>
      <c r="E14" s="30">
        <f t="shared" si="0"/>
        <v>-3000</v>
      </c>
    </row>
    <row r="15" spans="1:5" ht="15.75" thickBot="1">
      <c r="A15" s="4" t="s">
        <v>16</v>
      </c>
      <c r="B15" s="29">
        <f>SUM(B3:B14)</f>
        <v>95800</v>
      </c>
      <c r="C15" s="27"/>
      <c r="D15" s="29">
        <f>SUM(D3:D14)</f>
        <v>95960</v>
      </c>
      <c r="E15" s="31">
        <f>SUM(E3:E14)</f>
        <v>-160</v>
      </c>
    </row>
    <row r="16" spans="1:5" ht="15.75" thickBot="1">
      <c r="A16" s="3"/>
      <c r="B16" s="3"/>
      <c r="C16" s="3"/>
      <c r="D16" s="3"/>
      <c r="E16" s="3"/>
    </row>
    <row r="17" spans="1:5" ht="15.75" thickBot="1">
      <c r="A17" s="5" t="s">
        <v>17</v>
      </c>
      <c r="B17" s="28" t="str">
        <f>IF(B15&gt;=D15,"oui","non")</f>
        <v>non</v>
      </c>
      <c r="C17" s="3"/>
      <c r="D17" s="3"/>
      <c r="E17" s="3"/>
    </row>
    <row r="18" spans="1:5">
      <c r="C18" s="3"/>
    </row>
    <row r="19" spans="1:5" ht="15.75" thickBot="1">
      <c r="C19" s="3"/>
    </row>
    <row r="20" spans="1:5" ht="15.75" thickBot="1">
      <c r="A20" s="5" t="s">
        <v>18</v>
      </c>
      <c r="B20" s="32">
        <f>AVERAGE(B3:B14)</f>
        <v>7983.333333333333</v>
      </c>
      <c r="C20" s="3"/>
    </row>
    <row r="21" spans="1:5">
      <c r="A21" s="1" t="s">
        <v>19</v>
      </c>
      <c r="B21" s="30">
        <f>MAX(B3:B14)</f>
        <v>22000</v>
      </c>
    </row>
    <row r="22" spans="1:5" ht="15.75" thickBot="1">
      <c r="A22" s="6" t="s">
        <v>20</v>
      </c>
      <c r="B22" s="33">
        <f>MIN(B3:B14)</f>
        <v>2500</v>
      </c>
    </row>
    <row r="23" spans="1:5" ht="15.75" thickBot="1"/>
    <row r="24" spans="1:5" ht="15.75" thickBot="1">
      <c r="A24" s="5" t="s">
        <v>21</v>
      </c>
      <c r="B24" s="32">
        <f>AVERAGE(D3:D14)</f>
        <v>7996.666666666667</v>
      </c>
    </row>
    <row r="25" spans="1:5">
      <c r="A25" s="1" t="s">
        <v>22</v>
      </c>
      <c r="B25" s="30">
        <f>MAX(D3:D14)</f>
        <v>12960</v>
      </c>
    </row>
    <row r="26" spans="1:5" ht="15.75" thickBot="1">
      <c r="A26" s="6" t="s">
        <v>23</v>
      </c>
      <c r="B26" s="33">
        <f>MIN(D3:D14)</f>
        <v>2500</v>
      </c>
    </row>
  </sheetData>
  <sheetProtection sheet="1" objects="1" scenarios="1"/>
  <protectedRanges>
    <protectedRange sqref="B3:B14 D3:D14" name="Plage1"/>
  </protectedRanges>
  <mergeCells count="5">
    <mergeCell ref="A1:A2"/>
    <mergeCell ref="B1:B2"/>
    <mergeCell ref="C1:C2"/>
    <mergeCell ref="D1:D2"/>
    <mergeCell ref="E1:E2"/>
  </mergeCells>
  <conditionalFormatting sqref="E3:E15">
    <cfRule type="cellIs" dxfId="0" priority="1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1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B6148-4E9E-43EF-87CC-F9F9434358E7}">
  <dimension ref="A1:F26"/>
  <sheetViews>
    <sheetView topLeftCell="A3" zoomScaleNormal="100" workbookViewId="0">
      <selection activeCell="B13" sqref="B13"/>
    </sheetView>
  </sheetViews>
  <sheetFormatPr defaultColWidth="11.42578125" defaultRowHeight="15"/>
  <cols>
    <col min="1" max="1" width="28.42578125" customWidth="1"/>
    <col min="2" max="6" width="18.85546875" customWidth="1"/>
  </cols>
  <sheetData>
    <row r="1" spans="1:6">
      <c r="A1" s="7" t="s">
        <v>24</v>
      </c>
      <c r="B1" s="8">
        <v>200</v>
      </c>
      <c r="C1" s="3"/>
      <c r="D1" s="3"/>
      <c r="E1" s="3"/>
      <c r="F1" s="3"/>
    </row>
    <row r="2" spans="1:6" ht="15.75" thickBot="1">
      <c r="A2" s="41" t="s">
        <v>25</v>
      </c>
      <c r="B2" s="9">
        <v>3000</v>
      </c>
      <c r="C2" s="3"/>
      <c r="D2" s="3"/>
      <c r="E2" s="3"/>
      <c r="F2" s="3"/>
    </row>
    <row r="3" spans="1:6">
      <c r="A3" s="3"/>
      <c r="B3" s="3"/>
      <c r="C3" s="3"/>
      <c r="D3" s="3"/>
      <c r="E3" s="3"/>
      <c r="F3" s="3"/>
    </row>
    <row r="4" spans="1:6" ht="15.75" thickBot="1">
      <c r="A4" s="3"/>
      <c r="B4" s="3"/>
      <c r="C4" s="3"/>
      <c r="D4" s="3"/>
      <c r="E4" s="3"/>
      <c r="F4" s="3"/>
    </row>
    <row r="5" spans="1:6" ht="15.75" thickBot="1">
      <c r="A5" s="3"/>
      <c r="B5" s="10" t="s">
        <v>26</v>
      </c>
      <c r="C5" s="11" t="s">
        <v>27</v>
      </c>
      <c r="D5" s="11" t="s">
        <v>28</v>
      </c>
      <c r="E5" s="11" t="s">
        <v>29</v>
      </c>
      <c r="F5" s="12" t="s">
        <v>30</v>
      </c>
    </row>
    <row r="6" spans="1:6">
      <c r="A6" s="13" t="s">
        <v>31</v>
      </c>
      <c r="B6" s="14"/>
      <c r="C6" s="15"/>
      <c r="D6" s="15">
        <v>3</v>
      </c>
      <c r="E6" s="15">
        <v>2</v>
      </c>
      <c r="F6" s="16"/>
    </row>
    <row r="7" spans="1:6">
      <c r="A7" s="17" t="s">
        <v>32</v>
      </c>
      <c r="B7" s="18">
        <v>5</v>
      </c>
      <c r="C7" s="19" t="s">
        <v>33</v>
      </c>
      <c r="D7" s="19"/>
      <c r="E7" s="19"/>
      <c r="F7" s="20" t="s">
        <v>33</v>
      </c>
    </row>
    <row r="8" spans="1:6">
      <c r="A8" s="17" t="s">
        <v>34</v>
      </c>
      <c r="B8" s="18" t="s">
        <v>33</v>
      </c>
      <c r="C8" s="19" t="s">
        <v>33</v>
      </c>
      <c r="D8" s="19">
        <v>4</v>
      </c>
      <c r="E8" s="19">
        <v>7</v>
      </c>
      <c r="F8" s="20"/>
    </row>
    <row r="9" spans="1:6">
      <c r="A9" s="17" t="s">
        <v>35</v>
      </c>
      <c r="B9" s="18"/>
      <c r="C9" s="19" t="s">
        <v>33</v>
      </c>
      <c r="D9" s="19"/>
      <c r="E9" s="19"/>
      <c r="F9" s="20" t="s">
        <v>33</v>
      </c>
    </row>
    <row r="10" spans="1:6">
      <c r="A10" s="17" t="s">
        <v>36</v>
      </c>
      <c r="B10" s="18">
        <v>6</v>
      </c>
      <c r="C10" s="19">
        <v>3</v>
      </c>
      <c r="D10" s="19" t="s">
        <v>33</v>
      </c>
      <c r="E10" s="19"/>
      <c r="F10" s="20"/>
    </row>
    <row r="11" spans="1:6" ht="15.75" thickBot="1">
      <c r="A11" s="23" t="s">
        <v>37</v>
      </c>
      <c r="B11" s="24"/>
      <c r="C11" s="25" t="s">
        <v>33</v>
      </c>
      <c r="D11" s="25" t="s">
        <v>33</v>
      </c>
      <c r="E11" s="25"/>
      <c r="F11" s="26"/>
    </row>
    <row r="12" spans="1:6" ht="15.75" thickBot="1">
      <c r="A12" s="3"/>
      <c r="B12" s="21"/>
      <c r="C12" s="21"/>
      <c r="D12" s="21"/>
      <c r="E12" s="21"/>
      <c r="F12" s="21"/>
    </row>
    <row r="13" spans="1:6">
      <c r="A13" s="7" t="s">
        <v>38</v>
      </c>
      <c r="B13" s="15">
        <f>COUNT(B6:B11)</f>
        <v>2</v>
      </c>
      <c r="C13" s="15">
        <f t="shared" ref="C13:F13" si="0">COUNT(C6:C11)</f>
        <v>1</v>
      </c>
      <c r="D13" s="15">
        <f t="shared" si="0"/>
        <v>2</v>
      </c>
      <c r="E13" s="15">
        <f t="shared" si="0"/>
        <v>2</v>
      </c>
      <c r="F13" s="15">
        <f t="shared" si="0"/>
        <v>0</v>
      </c>
    </row>
    <row r="14" spans="1:6">
      <c r="A14" s="22" t="s">
        <v>39</v>
      </c>
      <c r="B14" s="19">
        <f>COUNTIF(B6:B11,"réunion")</f>
        <v>1</v>
      </c>
      <c r="C14" s="19">
        <f t="shared" ref="C14:F14" si="1">COUNTIF(C6:C11,"réunion")</f>
        <v>4</v>
      </c>
      <c r="D14" s="19">
        <f t="shared" si="1"/>
        <v>2</v>
      </c>
      <c r="E14" s="19">
        <f t="shared" si="1"/>
        <v>0</v>
      </c>
      <c r="F14" s="19">
        <f t="shared" si="1"/>
        <v>2</v>
      </c>
    </row>
    <row r="15" spans="1:6">
      <c r="A15" s="22" t="s">
        <v>40</v>
      </c>
      <c r="B15" s="19">
        <f>COUNTA(B6:B11)</f>
        <v>3</v>
      </c>
      <c r="C15" s="19">
        <f t="shared" ref="C15:F15" si="2">COUNTA(C6:C11)</f>
        <v>5</v>
      </c>
      <c r="D15" s="19">
        <f t="shared" si="2"/>
        <v>4</v>
      </c>
      <c r="E15" s="19">
        <f t="shared" si="2"/>
        <v>2</v>
      </c>
      <c r="F15" s="19">
        <f t="shared" si="2"/>
        <v>2</v>
      </c>
    </row>
    <row r="16" spans="1:6">
      <c r="A16" s="22" t="s">
        <v>41</v>
      </c>
      <c r="B16" s="19">
        <f>COUNTBLANK(B6:B11)</f>
        <v>3</v>
      </c>
      <c r="C16" s="19">
        <f t="shared" ref="C16:F16" si="3">COUNTBLANK(C6:C11)</f>
        <v>1</v>
      </c>
      <c r="D16" s="19">
        <f t="shared" si="3"/>
        <v>2</v>
      </c>
      <c r="E16" s="19">
        <f t="shared" si="3"/>
        <v>4</v>
      </c>
      <c r="F16" s="19">
        <f t="shared" si="3"/>
        <v>4</v>
      </c>
    </row>
    <row r="17" spans="1:6">
      <c r="A17" s="22" t="s">
        <v>42</v>
      </c>
      <c r="B17" s="34">
        <f>B15/COUNTA(A6:A11)</f>
        <v>0.5</v>
      </c>
      <c r="C17" s="34">
        <f t="shared" ref="C17:F17" si="4">C15/COUNTA(B6:B11)</f>
        <v>1.6666666666666667</v>
      </c>
      <c r="D17" s="34">
        <f t="shared" si="4"/>
        <v>0.8</v>
      </c>
      <c r="E17" s="34">
        <f t="shared" si="4"/>
        <v>0.5</v>
      </c>
      <c r="F17" s="34">
        <f t="shared" si="4"/>
        <v>1</v>
      </c>
    </row>
    <row r="18" spans="1:6">
      <c r="A18" s="22" t="s">
        <v>43</v>
      </c>
      <c r="B18" s="35">
        <f>SUM(B6:B11)*$B$1</f>
        <v>2200</v>
      </c>
      <c r="C18" s="35">
        <f t="shared" ref="C18:F18" si="5">SUM(C6:C11)*$B$1</f>
        <v>600</v>
      </c>
      <c r="D18" s="35">
        <f t="shared" si="5"/>
        <v>1400</v>
      </c>
      <c r="E18" s="35">
        <f t="shared" si="5"/>
        <v>1800</v>
      </c>
      <c r="F18" s="35">
        <f t="shared" si="5"/>
        <v>0</v>
      </c>
    </row>
    <row r="19" spans="1:6">
      <c r="A19" s="22" t="s">
        <v>44</v>
      </c>
      <c r="B19" s="35">
        <f>B14*$B$2</f>
        <v>3000</v>
      </c>
      <c r="C19" s="35">
        <f t="shared" ref="C19:F19" si="6">C14*$B$2</f>
        <v>12000</v>
      </c>
      <c r="D19" s="35">
        <f t="shared" si="6"/>
        <v>6000</v>
      </c>
      <c r="E19" s="35">
        <f t="shared" si="6"/>
        <v>0</v>
      </c>
      <c r="F19" s="35">
        <f t="shared" si="6"/>
        <v>6000</v>
      </c>
    </row>
    <row r="20" spans="1:6" ht="15.75" thickBot="1">
      <c r="A20" s="41" t="s">
        <v>45</v>
      </c>
      <c r="B20" s="36">
        <f>SUM(B18:B19)</f>
        <v>5200</v>
      </c>
      <c r="C20" s="36">
        <f t="shared" ref="C20:F20" si="7">SUM(C18:C19)</f>
        <v>12600</v>
      </c>
      <c r="D20" s="36">
        <f t="shared" si="7"/>
        <v>7400</v>
      </c>
      <c r="E20" s="36">
        <f t="shared" si="7"/>
        <v>1800</v>
      </c>
      <c r="F20" s="36">
        <f t="shared" si="7"/>
        <v>6000</v>
      </c>
    </row>
    <row r="21" spans="1:6">
      <c r="A21" s="3"/>
      <c r="B21" s="21"/>
      <c r="C21" s="21"/>
      <c r="D21" s="21"/>
      <c r="E21" s="21"/>
      <c r="F21" s="21"/>
    </row>
    <row r="22" spans="1:6">
      <c r="A22" s="3"/>
      <c r="B22" s="21"/>
      <c r="C22" s="21"/>
      <c r="D22" s="21"/>
      <c r="E22" s="21"/>
      <c r="F22" s="21"/>
    </row>
    <row r="23" spans="1:6">
      <c r="C23" s="21"/>
      <c r="D23" s="21"/>
      <c r="E23" s="21"/>
      <c r="F23" s="21"/>
    </row>
    <row r="24" spans="1:6">
      <c r="C24" s="21"/>
      <c r="D24" s="21"/>
      <c r="E24" s="21"/>
      <c r="F24" s="21"/>
    </row>
    <row r="25" spans="1:6">
      <c r="C25" s="21"/>
      <c r="D25" s="21"/>
      <c r="E25" s="21"/>
      <c r="F25" s="21"/>
    </row>
    <row r="26" spans="1:6">
      <c r="C26" s="21"/>
      <c r="D26" s="21"/>
      <c r="E26" s="21"/>
      <c r="F26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Université de Montpellier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xavier.bunel@umontpellier.fr</dc:creator>
  <cp:keywords/>
  <dc:description/>
  <cp:lastModifiedBy>Xavier Formation</cp:lastModifiedBy>
  <cp:revision/>
  <dcterms:created xsi:type="dcterms:W3CDTF">2023-12-14T12:05:51Z</dcterms:created>
  <dcterms:modified xsi:type="dcterms:W3CDTF">2026-01-23T08:42:58Z</dcterms:modified>
  <cp:category/>
  <cp:contentStatus/>
</cp:coreProperties>
</file>