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updateLinks="always" codeName="ThisWorkbook"/>
  <mc:AlternateContent xmlns:mc="http://schemas.openxmlformats.org/markup-compatibility/2006">
    <mc:Choice Requires="x15">
      <x15ac:absPath xmlns:x15ac="http://schemas.microsoft.com/office/spreadsheetml/2010/11/ac" url="/Users/airbae/Cours/2024-2025/"/>
    </mc:Choice>
  </mc:AlternateContent>
  <xr:revisionPtr revIDLastSave="0" documentId="13_ncr:1_{AB3FAB0F-D43B-BA49-9678-B4E26A729462}" xr6:coauthVersionLast="47" xr6:coauthVersionMax="47" xr10:uidLastSave="{00000000-0000-0000-0000-000000000000}"/>
  <bookViews>
    <workbookView xWindow="0" yWindow="500" windowWidth="28800" windowHeight="16300" activeTab="1" xr2:uid="{00000000-000D-0000-FFFF-FFFF00000000}"/>
  </bookViews>
  <sheets>
    <sheet name="Lisez-moi" sheetId="28" r:id="rId1"/>
    <sheet name="Fiche formation" sheetId="12" r:id="rId2"/>
    <sheet name="Calendrier 2025-2026" sheetId="7" r:id="rId3"/>
    <sheet name="Fériés" sheetId="21" state="hidden" r:id="rId4"/>
    <sheet name="Sites" sheetId="20" state="hidden" r:id="rId5"/>
    <sheet name="listes" sheetId="8" state="hidden" r:id="rId6"/>
    <sheet name="Import" sheetId="27" state="hidden" r:id="rId7"/>
    <sheet name="Salle" sheetId="23" state="hidden" r:id="rId8"/>
  </sheets>
  <externalReferences>
    <externalReference r:id="rId9"/>
    <externalReference r:id="rId10"/>
    <externalReference r:id="rId11"/>
    <externalReference r:id="rId12"/>
  </externalReferences>
  <definedNames>
    <definedName name="agro">Sites!$E$1:$E$2</definedName>
    <definedName name="An" localSheetId="1">[1]Calendrier!$C$5</definedName>
    <definedName name="An" localSheetId="6">'[2]Calendrier 2025-2026'!$C$5</definedName>
    <definedName name="An" localSheetId="0">'[3]Calendrier 2025-2026'!$C$5</definedName>
    <definedName name="An" localSheetId="4">'[4]Calendrier 2025-2026'!$C$5</definedName>
    <definedName name="An">'Calendrier 2025-2026'!$C$5</definedName>
    <definedName name="CHOIX" localSheetId="2">'Calendrier 2025-2026'!$H$7:$H$37,'Calendrier 2025-2026'!$K$7:$K$37,'Calendrier 2025-2026'!$N$7:$N$37,'Calendrier 2025-2026'!$Q$7:$Q$37,'Calendrier 2025-2026'!$T$7:$T$37,'Calendrier 2025-2026'!$W$7:$W$37,'Calendrier 2025-2026'!$Z$7:$Z$37,'Calendrier 2025-2026'!$AC$7:$AC$37,'Calendrier 2025-2026'!$AF$7:$AF$37,'Calendrier 2025-2026'!$AI$7:$AI$37,'Calendrier 2025-2026'!$AL$7:$AL$37,'Calendrier 2025-2026'!$AO$7:$AO$37,'Calendrier 2025-2026'!#REF!,'Calendrier 2025-2026'!#REF!,'Calendrier 2025-2026'!#REF!,'Calendrier 2025-2026'!#REF!,'Calendrier 2025-2026'!#REF!,'Calendrier 2025-2026'!#REF!,'Calendrier 2025-2026'!#REF!</definedName>
    <definedName name="colvac" localSheetId="2">'Calendrier 2025-2026'!$F$7:$F$37,'Calendrier 2025-2026'!$I$7:$I$34,'Calendrier 2025-2026'!$I$35,'Calendrier 2025-2026'!$L$7:$L$37,'Calendrier 2025-2026'!$O$7:$O$36,'Calendrier 2025-2026'!$R$7:$R$37,'Calendrier 2025-2026'!$U$7:$U$36,'Calendrier 2025-2026'!$X$7:$X$37,'Calendrier 2025-2026'!$AA$7:$AA$37,'Calendrier 2025-2026'!$AD$7:$AD$36,'Calendrier 2025-2026'!$AG$7:$AG$37,'Calendrier 2025-2026'!$AJ$7:$AJ$36,'Calendrier 2025-2026'!$AM$7:$AM$37,'Calendrier 2025-2026'!#REF!</definedName>
    <definedName name="DVac" localSheetId="1">[1]BD_CAL!$E$5:$E$38</definedName>
    <definedName name="DVac" localSheetId="6">#REF!</definedName>
    <definedName name="DVac" localSheetId="4">[4]BD_CAL!$E$5:$E$38</definedName>
    <definedName name="DVac">#REF!</definedName>
    <definedName name="enscm">Sites!$F$1</definedName>
    <definedName name="Fériés" localSheetId="1">[1]BD_CAL!$J$3:$J$58</definedName>
    <definedName name="Fériés" localSheetId="6">[2]Fériés!$A$2:$A$31</definedName>
    <definedName name="Fériés" localSheetId="0">[3]Fériés!$A$2:$A$31</definedName>
    <definedName name="FVac" localSheetId="1">[1]BD_CAL!$G$5:$G$38</definedName>
    <definedName name="FVac" localSheetId="6">#REF!</definedName>
    <definedName name="FVac" localSheetId="4">[4]BD_CAL!$G$5:$G$38</definedName>
    <definedName name="FVac">#REF!</definedName>
    <definedName name="JrFeries">Fériés!$A$2:$A$38</definedName>
    <definedName name="nimes">Sites!$D$1:$D$3</definedName>
    <definedName name="onglets" localSheetId="1">[1]BD_CAL!$I$1:$I$12</definedName>
    <definedName name="onglets" localSheetId="6">#REF!</definedName>
    <definedName name="onglets" localSheetId="4">[4]BD_CAL!$I$1:$I$12</definedName>
    <definedName name="onglets">#REF!</definedName>
    <definedName name="um">Sites!$A$1:$A$19</definedName>
    <definedName name="umpv">Sites!$C$1:$C$3</definedName>
    <definedName name="upvd">Sites!$B$1:$B$7</definedName>
    <definedName name="vacances" localSheetId="2">'Calendrier 2025-2026'!$F$7:$F$37,'Calendrier 2025-2026'!$I$7:$I$35,'Calendrier 2025-2026'!$L$7:$L$37,'Calendrier 2025-2026'!$O$7:$O$36,'Calendrier 2025-2026'!$R$7:$R$37,'Calendrier 2025-2026'!$U$7:$U$36,'Calendrier 2025-2026'!$X$7:$X$37,'Calendrier 2025-2026'!$AA$7:$AA$37,'Calendrier 2025-2026'!$AD$7:$AD$36,'Calendrier 2025-2026'!$AG$7:$AG$37,'Calendrier 2025-2026'!$AJ$7:$AJ$36,'Calendrier 2025-2026'!$AM$7:$AM$37,'Calendrier 2025-2026'!#REF!,'Calendrier 2025-2026'!#REF!,'Calendrier 2025-2026'!#REF!,'Calendrier 2025-2026'!#REF!,'Calendrier 2025-2026'!#REF!,'Calendrier 2025-2026'!#REF!,'Calendrier 2025-2026'!#REF!</definedName>
    <definedName name="_xlnm.Print_Area" localSheetId="2">'Calendrier 2025-2026'!$F$3:$AO$38</definedName>
    <definedName name="_xlnm.Print_Area" localSheetId="1">'Fiche formation'!$A$1:$F$44</definedName>
    <definedName name="_xlnm.Print_Area" localSheetId="0">'Lisez-moi'!$A$1:$C$16</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 i="12" l="1"/>
  <c r="C3" i="7"/>
  <c r="C4" i="7"/>
  <c r="G8" i="12"/>
  <c r="B794" i="27" l="1"/>
  <c r="C794" i="27"/>
  <c r="B795" i="27"/>
  <c r="C795" i="27"/>
  <c r="B796" i="27"/>
  <c r="C796" i="27"/>
  <c r="B797" i="27"/>
  <c r="C797" i="27"/>
  <c r="B798" i="27"/>
  <c r="C798" i="27"/>
  <c r="B799" i="27"/>
  <c r="C799" i="27"/>
  <c r="B800" i="27"/>
  <c r="C800" i="27"/>
  <c r="B801" i="27"/>
  <c r="C801" i="27"/>
  <c r="B802" i="27"/>
  <c r="C802" i="27"/>
  <c r="B803" i="27"/>
  <c r="C803" i="27"/>
  <c r="B804" i="27"/>
  <c r="C804" i="27"/>
  <c r="B805" i="27"/>
  <c r="C805" i="27"/>
  <c r="B806" i="27"/>
  <c r="C806" i="27"/>
  <c r="B807" i="27"/>
  <c r="C807" i="27"/>
  <c r="B808" i="27"/>
  <c r="C808" i="27"/>
  <c r="B809" i="27"/>
  <c r="C809" i="27"/>
  <c r="B810" i="27"/>
  <c r="C810" i="27"/>
  <c r="B811" i="27"/>
  <c r="C811" i="27"/>
  <c r="B812" i="27"/>
  <c r="C812" i="27"/>
  <c r="B813" i="27"/>
  <c r="C813" i="27"/>
  <c r="B814" i="27"/>
  <c r="C814" i="27"/>
  <c r="B815" i="27"/>
  <c r="C815" i="27"/>
  <c r="B816" i="27"/>
  <c r="C816" i="27"/>
  <c r="B817" i="27"/>
  <c r="C817" i="27"/>
  <c r="B818" i="27"/>
  <c r="C818" i="27"/>
  <c r="B819" i="27"/>
  <c r="C819" i="27"/>
  <c r="B820" i="27"/>
  <c r="C820" i="27"/>
  <c r="B821" i="27"/>
  <c r="C821" i="27"/>
  <c r="B822" i="27"/>
  <c r="C822" i="27"/>
  <c r="B823" i="27"/>
  <c r="C823" i="27"/>
  <c r="B824" i="27"/>
  <c r="C824" i="27"/>
  <c r="B825" i="27"/>
  <c r="C825" i="27"/>
  <c r="B826" i="27"/>
  <c r="C826" i="27"/>
  <c r="B827" i="27"/>
  <c r="C827" i="27"/>
  <c r="B828" i="27"/>
  <c r="C828" i="27"/>
  <c r="B829" i="27"/>
  <c r="C829" i="27"/>
  <c r="B830" i="27"/>
  <c r="C830" i="27"/>
  <c r="B831" i="27"/>
  <c r="C831" i="27"/>
  <c r="B832" i="27"/>
  <c r="C832" i="27"/>
  <c r="B833" i="27"/>
  <c r="C833" i="27"/>
  <c r="B834" i="27"/>
  <c r="C834" i="27"/>
  <c r="B835" i="27"/>
  <c r="C835" i="27"/>
  <c r="B836" i="27"/>
  <c r="C836" i="27"/>
  <c r="B837" i="27"/>
  <c r="C837" i="27"/>
  <c r="B838" i="27"/>
  <c r="C838" i="27"/>
  <c r="B839" i="27"/>
  <c r="C839" i="27"/>
  <c r="B840" i="27"/>
  <c r="C840" i="27"/>
  <c r="B841" i="27"/>
  <c r="C841" i="27"/>
  <c r="B842" i="27"/>
  <c r="C842" i="27"/>
  <c r="B843" i="27"/>
  <c r="C843" i="27"/>
  <c r="B844" i="27"/>
  <c r="C844" i="27"/>
  <c r="B845" i="27"/>
  <c r="C845" i="27"/>
  <c r="B846" i="27"/>
  <c r="C846" i="27"/>
  <c r="B847" i="27"/>
  <c r="C847" i="27"/>
  <c r="B848" i="27"/>
  <c r="C848" i="27"/>
  <c r="B849" i="27"/>
  <c r="C849" i="27"/>
  <c r="B850" i="27"/>
  <c r="C850" i="27"/>
  <c r="B851" i="27"/>
  <c r="C851" i="27"/>
  <c r="B852" i="27"/>
  <c r="C852" i="27"/>
  <c r="B853" i="27"/>
  <c r="C853" i="27"/>
  <c r="M7" i="7" l="1"/>
  <c r="B2" i="21"/>
  <c r="B4" i="21"/>
  <c r="B5" i="21"/>
  <c r="B6" i="21"/>
  <c r="B7" i="21"/>
  <c r="B8" i="21"/>
  <c r="B9" i="21"/>
  <c r="B10" i="21"/>
  <c r="B11" i="21"/>
  <c r="B12" i="21"/>
  <c r="B13" i="21"/>
  <c r="B14" i="21"/>
  <c r="B15" i="21"/>
  <c r="B16" i="21"/>
  <c r="B17" i="21"/>
  <c r="B18" i="21"/>
  <c r="B19" i="21"/>
  <c r="B20" i="21"/>
  <c r="B21" i="21"/>
  <c r="B22" i="21"/>
  <c r="B23" i="21"/>
  <c r="B24" i="21"/>
  <c r="B25" i="21"/>
  <c r="B26" i="21"/>
  <c r="B27" i="21"/>
  <c r="B28" i="21"/>
  <c r="B29" i="21"/>
  <c r="B30" i="21"/>
  <c r="B31" i="21"/>
  <c r="B32" i="21"/>
  <c r="B33" i="21"/>
  <c r="B34" i="21"/>
  <c r="B35" i="21"/>
  <c r="B36" i="21"/>
  <c r="B37" i="21"/>
  <c r="B38" i="21"/>
  <c r="B3" i="21"/>
  <c r="A64" i="27"/>
  <c r="A4" i="27"/>
  <c r="F4" i="27"/>
  <c r="G4" i="27"/>
  <c r="H4" i="27"/>
  <c r="K4" i="27"/>
  <c r="F5" i="27"/>
  <c r="G5" i="27"/>
  <c r="H5" i="27"/>
  <c r="F6" i="27"/>
  <c r="G6" i="27"/>
  <c r="H6" i="27"/>
  <c r="F7" i="27"/>
  <c r="G7" i="27"/>
  <c r="H7" i="27"/>
  <c r="F8" i="27"/>
  <c r="G8" i="27"/>
  <c r="H8" i="27"/>
  <c r="F9" i="27"/>
  <c r="G9" i="27"/>
  <c r="H9" i="27"/>
  <c r="F10" i="27"/>
  <c r="G10" i="27"/>
  <c r="H10" i="27"/>
  <c r="F11" i="27"/>
  <c r="G11" i="27"/>
  <c r="H11" i="27"/>
  <c r="F12" i="27"/>
  <c r="G12" i="27"/>
  <c r="H12" i="27"/>
  <c r="F13" i="27"/>
  <c r="G13" i="27"/>
  <c r="H13" i="27"/>
  <c r="F14" i="27"/>
  <c r="G14" i="27"/>
  <c r="H14" i="27"/>
  <c r="F15" i="27"/>
  <c r="G15" i="27"/>
  <c r="H15" i="27"/>
  <c r="F16" i="27"/>
  <c r="G16" i="27"/>
  <c r="H16" i="27"/>
  <c r="F17" i="27"/>
  <c r="G17" i="27"/>
  <c r="H17" i="27"/>
  <c r="F18" i="27"/>
  <c r="G18" i="27"/>
  <c r="H18" i="27"/>
  <c r="F19" i="27"/>
  <c r="G19" i="27"/>
  <c r="H19" i="27"/>
  <c r="F20" i="27"/>
  <c r="G20" i="27"/>
  <c r="H20" i="27"/>
  <c r="F21" i="27"/>
  <c r="G21" i="27"/>
  <c r="H21" i="27"/>
  <c r="F22" i="27"/>
  <c r="G22" i="27"/>
  <c r="H22" i="27"/>
  <c r="F23" i="27"/>
  <c r="G23" i="27"/>
  <c r="H23" i="27"/>
  <c r="F24" i="27"/>
  <c r="G24" i="27"/>
  <c r="H24" i="27"/>
  <c r="F25" i="27"/>
  <c r="G25" i="27"/>
  <c r="H25" i="27"/>
  <c r="F26" i="27"/>
  <c r="G26" i="27"/>
  <c r="H26" i="27"/>
  <c r="F27" i="27"/>
  <c r="G27" i="27"/>
  <c r="H27" i="27"/>
  <c r="F28" i="27"/>
  <c r="G28" i="27"/>
  <c r="H28" i="27"/>
  <c r="F29" i="27"/>
  <c r="G29" i="27"/>
  <c r="H29" i="27"/>
  <c r="F30" i="27"/>
  <c r="G30" i="27"/>
  <c r="H30" i="27"/>
  <c r="F31" i="27"/>
  <c r="G31" i="27"/>
  <c r="H31" i="27"/>
  <c r="F32" i="27"/>
  <c r="G32" i="27"/>
  <c r="H32" i="27"/>
  <c r="F33" i="27"/>
  <c r="G33" i="27"/>
  <c r="H33" i="27"/>
  <c r="F34" i="27"/>
  <c r="G34" i="27"/>
  <c r="H34" i="27"/>
  <c r="F35" i="27"/>
  <c r="G35" i="27"/>
  <c r="H35" i="27"/>
  <c r="F36" i="27"/>
  <c r="G36" i="27"/>
  <c r="H36" i="27"/>
  <c r="F37" i="27"/>
  <c r="G37" i="27"/>
  <c r="H37" i="27"/>
  <c r="F38" i="27"/>
  <c r="G38" i="27"/>
  <c r="H38" i="27"/>
  <c r="F39" i="27"/>
  <c r="G39" i="27"/>
  <c r="H39" i="27"/>
  <c r="F40" i="27"/>
  <c r="G40" i="27"/>
  <c r="H40" i="27"/>
  <c r="F41" i="27"/>
  <c r="G41" i="27"/>
  <c r="H41" i="27"/>
  <c r="F42" i="27"/>
  <c r="G42" i="27"/>
  <c r="H42" i="27"/>
  <c r="F43" i="27"/>
  <c r="G43" i="27"/>
  <c r="H43" i="27"/>
  <c r="F44" i="27"/>
  <c r="G44" i="27"/>
  <c r="H44" i="27"/>
  <c r="F45" i="27"/>
  <c r="G45" i="27"/>
  <c r="H45" i="27"/>
  <c r="F46" i="27"/>
  <c r="G46" i="27"/>
  <c r="H46" i="27"/>
  <c r="F47" i="27"/>
  <c r="G47" i="27"/>
  <c r="H47" i="27"/>
  <c r="F48" i="27"/>
  <c r="G48" i="27"/>
  <c r="H48" i="27"/>
  <c r="F49" i="27"/>
  <c r="G49" i="27"/>
  <c r="H49" i="27"/>
  <c r="F50" i="27"/>
  <c r="G50" i="27"/>
  <c r="H50" i="27"/>
  <c r="F51" i="27"/>
  <c r="G51" i="27"/>
  <c r="H51" i="27"/>
  <c r="F52" i="27"/>
  <c r="G52" i="27"/>
  <c r="H52" i="27"/>
  <c r="F53" i="27"/>
  <c r="G53" i="27"/>
  <c r="H53" i="27"/>
  <c r="F54" i="27"/>
  <c r="G54" i="27"/>
  <c r="H54" i="27"/>
  <c r="F55" i="27"/>
  <c r="G55" i="27"/>
  <c r="H55" i="27"/>
  <c r="F56" i="27"/>
  <c r="G56" i="27"/>
  <c r="H56" i="27"/>
  <c r="F57" i="27"/>
  <c r="G57" i="27"/>
  <c r="H57" i="27"/>
  <c r="F58" i="27"/>
  <c r="G58" i="27"/>
  <c r="H58" i="27"/>
  <c r="F59" i="27"/>
  <c r="G59" i="27"/>
  <c r="H59" i="27"/>
  <c r="F60" i="27"/>
  <c r="G60" i="27"/>
  <c r="H60" i="27"/>
  <c r="F61" i="27"/>
  <c r="G61" i="27"/>
  <c r="H61" i="27"/>
  <c r="F62" i="27"/>
  <c r="G62" i="27"/>
  <c r="H62" i="27"/>
  <c r="F63" i="27"/>
  <c r="G63" i="27"/>
  <c r="H63" i="27"/>
  <c r="K3" i="27"/>
  <c r="K2" i="27"/>
  <c r="H3" i="27"/>
  <c r="G3" i="27"/>
  <c r="F3" i="27"/>
  <c r="H2" i="27"/>
  <c r="G2" i="27"/>
  <c r="F2" i="27"/>
  <c r="A3" i="27"/>
  <c r="A2" i="27"/>
  <c r="D7" i="7"/>
  <c r="D8" i="7" s="1"/>
  <c r="D9" i="7" s="1"/>
  <c r="D10" i="7" s="1"/>
  <c r="D11" i="7" s="1"/>
  <c r="D12" i="7" s="1"/>
  <c r="D13" i="7" s="1"/>
  <c r="D14" i="7" s="1"/>
  <c r="D15" i="7" s="1"/>
  <c r="D16" i="7" s="1"/>
  <c r="D17" i="7" s="1"/>
  <c r="D18" i="7" s="1"/>
  <c r="D19" i="7" s="1"/>
  <c r="D20" i="7" s="1"/>
  <c r="D21" i="7" s="1"/>
  <c r="D22" i="7" s="1"/>
  <c r="D23" i="7" s="1"/>
  <c r="D24" i="7" s="1"/>
  <c r="D25" i="7" s="1"/>
  <c r="D26" i="7" s="1"/>
  <c r="D27" i="7" s="1"/>
  <c r="D28" i="7" s="1"/>
  <c r="D29" i="7" s="1"/>
  <c r="D30" i="7" s="1"/>
  <c r="D31" i="7" s="1"/>
  <c r="D32" i="7" s="1"/>
  <c r="D33" i="7" s="1"/>
  <c r="D34" i="7" s="1"/>
  <c r="D35" i="7" s="1"/>
  <c r="D36" i="7" s="1"/>
  <c r="D37" i="7" s="1"/>
  <c r="E2" i="27" l="1"/>
  <c r="C2" i="27"/>
  <c r="B2" i="27"/>
  <c r="D3" i="27"/>
  <c r="B3" i="27"/>
  <c r="C3" i="27"/>
  <c r="E4" i="27"/>
  <c r="B4" i="27"/>
  <c r="C4" i="27"/>
  <c r="D4" i="27"/>
  <c r="A5" i="27"/>
  <c r="E3" i="27"/>
  <c r="D2"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F139" i="27"/>
  <c r="F140" i="27"/>
  <c r="F141" i="27"/>
  <c r="F142" i="27"/>
  <c r="F143" i="27"/>
  <c r="F144" i="27"/>
  <c r="F145" i="27"/>
  <c r="F146" i="27"/>
  <c r="F147" i="27"/>
  <c r="F148" i="27"/>
  <c r="F149" i="27"/>
  <c r="F150" i="27"/>
  <c r="F151" i="27"/>
  <c r="F152" i="27"/>
  <c r="F153" i="27"/>
  <c r="F154" i="27"/>
  <c r="F155" i="27"/>
  <c r="F156" i="27"/>
  <c r="F157" i="27"/>
  <c r="F158" i="27"/>
  <c r="F159" i="27"/>
  <c r="F160" i="27"/>
  <c r="F161" i="27"/>
  <c r="F162" i="27"/>
  <c r="F163" i="27"/>
  <c r="F164" i="27"/>
  <c r="F165" i="27"/>
  <c r="F166" i="27"/>
  <c r="F167" i="27"/>
  <c r="F168" i="27"/>
  <c r="F169" i="27"/>
  <c r="F170" i="27"/>
  <c r="F171" i="27"/>
  <c r="F172" i="27"/>
  <c r="F173" i="27"/>
  <c r="F174" i="27"/>
  <c r="F175" i="27"/>
  <c r="F176" i="27"/>
  <c r="F177" i="27"/>
  <c r="F178" i="27"/>
  <c r="F179" i="27"/>
  <c r="F180" i="27"/>
  <c r="F181" i="27"/>
  <c r="F182" i="27"/>
  <c r="F183" i="27"/>
  <c r="F184" i="27"/>
  <c r="F185" i="27"/>
  <c r="F186" i="27"/>
  <c r="F187" i="27"/>
  <c r="F188" i="27"/>
  <c r="F189" i="27"/>
  <c r="F190" i="27"/>
  <c r="F191" i="27"/>
  <c r="F192" i="27"/>
  <c r="F193" i="27"/>
  <c r="F194" i="27"/>
  <c r="F195" i="27"/>
  <c r="F196" i="27"/>
  <c r="F197" i="27"/>
  <c r="F198" i="27"/>
  <c r="F199" i="27"/>
  <c r="F200" i="27"/>
  <c r="F201" i="27"/>
  <c r="F202" i="27"/>
  <c r="F203" i="27"/>
  <c r="F204" i="27"/>
  <c r="F205" i="27"/>
  <c r="F206" i="27"/>
  <c r="F207" i="27"/>
  <c r="F208" i="27"/>
  <c r="F209" i="27"/>
  <c r="F210" i="27"/>
  <c r="F211" i="27"/>
  <c r="F212" i="27"/>
  <c r="F213" i="27"/>
  <c r="F214" i="27"/>
  <c r="F215" i="27"/>
  <c r="F216" i="27"/>
  <c r="F217" i="27"/>
  <c r="F218" i="27"/>
  <c r="F219" i="27"/>
  <c r="F220" i="27"/>
  <c r="F221" i="27"/>
  <c r="F222" i="27"/>
  <c r="F223" i="27"/>
  <c r="F224" i="27"/>
  <c r="F225" i="27"/>
  <c r="F226" i="27"/>
  <c r="F227" i="27"/>
  <c r="F228" i="27"/>
  <c r="F229" i="27"/>
  <c r="F230" i="27"/>
  <c r="F231" i="27"/>
  <c r="F232" i="27"/>
  <c r="F233" i="27"/>
  <c r="F234" i="27"/>
  <c r="F235" i="27"/>
  <c r="F236" i="27"/>
  <c r="F237" i="27"/>
  <c r="F238" i="27"/>
  <c r="F239" i="27"/>
  <c r="F240" i="27"/>
  <c r="F241" i="27"/>
  <c r="F242" i="27"/>
  <c r="F243" i="27"/>
  <c r="F244" i="27"/>
  <c r="F245" i="27"/>
  <c r="F246" i="27"/>
  <c r="F247" i="27"/>
  <c r="F248" i="27"/>
  <c r="F249" i="27"/>
  <c r="F250" i="27"/>
  <c r="F251" i="27"/>
  <c r="F252" i="27"/>
  <c r="F253" i="27"/>
  <c r="F254" i="27"/>
  <c r="F255" i="27"/>
  <c r="F256" i="27"/>
  <c r="F257" i="27"/>
  <c r="F258" i="27"/>
  <c r="F259" i="27"/>
  <c r="F260" i="27"/>
  <c r="F261" i="27"/>
  <c r="F262" i="27"/>
  <c r="F263" i="27"/>
  <c r="F264" i="27"/>
  <c r="F265" i="27"/>
  <c r="F266" i="27"/>
  <c r="F267" i="27"/>
  <c r="F268" i="27"/>
  <c r="F269" i="27"/>
  <c r="F270" i="27"/>
  <c r="F271" i="27"/>
  <c r="F272" i="27"/>
  <c r="F273" i="27"/>
  <c r="F274" i="27"/>
  <c r="F275" i="27"/>
  <c r="F276" i="27"/>
  <c r="F277" i="27"/>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327" i="27"/>
  <c r="F328" i="27"/>
  <c r="F329" i="27"/>
  <c r="F330" i="27"/>
  <c r="F331" i="27"/>
  <c r="F332" i="27"/>
  <c r="F333" i="27"/>
  <c r="F334" i="27"/>
  <c r="F335" i="27"/>
  <c r="F336" i="27"/>
  <c r="F337" i="27"/>
  <c r="F338" i="27"/>
  <c r="F339" i="27"/>
  <c r="F340" i="27"/>
  <c r="F341" i="27"/>
  <c r="F342" i="27"/>
  <c r="F343" i="27"/>
  <c r="F344" i="27"/>
  <c r="F345" i="27"/>
  <c r="F346" i="27"/>
  <c r="F347" i="27"/>
  <c r="F348" i="27"/>
  <c r="F349" i="27"/>
  <c r="F350" i="27"/>
  <c r="F351" i="27"/>
  <c r="F352" i="27"/>
  <c r="F353" i="27"/>
  <c r="F354" i="27"/>
  <c r="F355" i="27"/>
  <c r="F356" i="27"/>
  <c r="F357" i="27"/>
  <c r="F358" i="27"/>
  <c r="F359" i="27"/>
  <c r="F360" i="27"/>
  <c r="F361" i="27"/>
  <c r="F362" i="27"/>
  <c r="F363" i="27"/>
  <c r="F364" i="27"/>
  <c r="F365" i="27"/>
  <c r="F366" i="27"/>
  <c r="F367" i="27"/>
  <c r="F368" i="27"/>
  <c r="F369" i="27"/>
  <c r="F370" i="27"/>
  <c r="F371" i="27"/>
  <c r="F372" i="27"/>
  <c r="F373" i="27"/>
  <c r="F374" i="27"/>
  <c r="F375" i="27"/>
  <c r="F376" i="27"/>
  <c r="F377" i="27"/>
  <c r="F378" i="27"/>
  <c r="F379" i="27"/>
  <c r="F380" i="27"/>
  <c r="F381" i="27"/>
  <c r="F382" i="27"/>
  <c r="F383" i="27"/>
  <c r="F384" i="27"/>
  <c r="F385" i="27"/>
  <c r="F386" i="27"/>
  <c r="F387" i="27"/>
  <c r="F388" i="27"/>
  <c r="F389" i="27"/>
  <c r="F390" i="27"/>
  <c r="F391" i="27"/>
  <c r="F392" i="27"/>
  <c r="F393" i="27"/>
  <c r="F394" i="27"/>
  <c r="F395" i="27"/>
  <c r="F396" i="27"/>
  <c r="F397" i="27"/>
  <c r="F398" i="27"/>
  <c r="F399" i="27"/>
  <c r="F400" i="27"/>
  <c r="F401" i="27"/>
  <c r="F402" i="27"/>
  <c r="F403" i="27"/>
  <c r="F404" i="27"/>
  <c r="F405" i="27"/>
  <c r="F406" i="27"/>
  <c r="F407" i="27"/>
  <c r="F408" i="27"/>
  <c r="F409" i="27"/>
  <c r="F410" i="27"/>
  <c r="F411" i="27"/>
  <c r="F412" i="27"/>
  <c r="F413" i="27"/>
  <c r="F414" i="27"/>
  <c r="F415" i="27"/>
  <c r="F416" i="27"/>
  <c r="F417" i="27"/>
  <c r="F418" i="27"/>
  <c r="F419" i="27"/>
  <c r="F420" i="27"/>
  <c r="F421" i="27"/>
  <c r="F422" i="27"/>
  <c r="F423" i="27"/>
  <c r="F424" i="27"/>
  <c r="F425" i="27"/>
  <c r="F426" i="27"/>
  <c r="F427" i="27"/>
  <c r="F428" i="27"/>
  <c r="F429" i="27"/>
  <c r="F430" i="27"/>
  <c r="F431" i="27"/>
  <c r="F432" i="27"/>
  <c r="F433" i="27"/>
  <c r="F434" i="27"/>
  <c r="F435" i="27"/>
  <c r="F436" i="27"/>
  <c r="F437" i="27"/>
  <c r="F438" i="27"/>
  <c r="F439" i="27"/>
  <c r="F440" i="27"/>
  <c r="F441" i="27"/>
  <c r="F442" i="27"/>
  <c r="F443" i="27"/>
  <c r="F444" i="27"/>
  <c r="F445" i="27"/>
  <c r="F446" i="27"/>
  <c r="F447" i="27"/>
  <c r="F448" i="27"/>
  <c r="F449" i="27"/>
  <c r="F450" i="27"/>
  <c r="F451" i="27"/>
  <c r="F452" i="27"/>
  <c r="F453" i="27"/>
  <c r="F454" i="27"/>
  <c r="F455" i="27"/>
  <c r="F456" i="27"/>
  <c r="F457" i="27"/>
  <c r="F458" i="27"/>
  <c r="F459" i="27"/>
  <c r="F460" i="27"/>
  <c r="F461" i="27"/>
  <c r="F462" i="27"/>
  <c r="F463" i="27"/>
  <c r="F464" i="27"/>
  <c r="F465" i="27"/>
  <c r="F466" i="27"/>
  <c r="F467" i="27"/>
  <c r="F468" i="27"/>
  <c r="F469" i="27"/>
  <c r="F470" i="27"/>
  <c r="F471" i="27"/>
  <c r="F472" i="27"/>
  <c r="F473" i="27"/>
  <c r="F474" i="27"/>
  <c r="F475" i="27"/>
  <c r="F476" i="27"/>
  <c r="F477" i="27"/>
  <c r="F478" i="27"/>
  <c r="F479" i="27"/>
  <c r="F480" i="27"/>
  <c r="F481" i="27"/>
  <c r="F482" i="27"/>
  <c r="F483" i="27"/>
  <c r="F484" i="27"/>
  <c r="F485" i="27"/>
  <c r="F486" i="27"/>
  <c r="F487" i="27"/>
  <c r="F488" i="27"/>
  <c r="F489" i="27"/>
  <c r="F490" i="27"/>
  <c r="F491" i="27"/>
  <c r="F492" i="27"/>
  <c r="F493" i="27"/>
  <c r="F494" i="27"/>
  <c r="F495" i="27"/>
  <c r="F496" i="27"/>
  <c r="F497" i="27"/>
  <c r="F498" i="27"/>
  <c r="F499" i="27"/>
  <c r="F500" i="27"/>
  <c r="F501" i="27"/>
  <c r="F502" i="27"/>
  <c r="F503" i="27"/>
  <c r="F504" i="27"/>
  <c r="F505" i="27"/>
  <c r="F506" i="27"/>
  <c r="F507" i="27"/>
  <c r="F508" i="27"/>
  <c r="F509" i="27"/>
  <c r="F510" i="27"/>
  <c r="F511" i="27"/>
  <c r="F512" i="27"/>
  <c r="F513" i="27"/>
  <c r="F514" i="27"/>
  <c r="F515" i="27"/>
  <c r="F516" i="27"/>
  <c r="F517" i="27"/>
  <c r="F518" i="27"/>
  <c r="F519" i="27"/>
  <c r="F520" i="27"/>
  <c r="F521" i="27"/>
  <c r="F522" i="27"/>
  <c r="F523" i="27"/>
  <c r="F524" i="27"/>
  <c r="F525" i="27"/>
  <c r="F526" i="27"/>
  <c r="F527" i="27"/>
  <c r="F528" i="27"/>
  <c r="F529" i="27"/>
  <c r="F530" i="27"/>
  <c r="F531" i="27"/>
  <c r="F532" i="27"/>
  <c r="F533" i="27"/>
  <c r="F534" i="27"/>
  <c r="F535" i="27"/>
  <c r="F53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3"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666"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749" i="27"/>
  <c r="F750" i="27"/>
  <c r="F751" i="27"/>
  <c r="F752" i="27"/>
  <c r="F753" i="27"/>
  <c r="F754" i="27"/>
  <c r="F755" i="27"/>
  <c r="F756" i="27"/>
  <c r="F757" i="27"/>
  <c r="F758" i="27"/>
  <c r="F759" i="27"/>
  <c r="F760" i="27"/>
  <c r="F761" i="27"/>
  <c r="F762" i="27"/>
  <c r="F763" i="27"/>
  <c r="F764" i="27"/>
  <c r="F765" i="27"/>
  <c r="F766" i="27"/>
  <c r="F767" i="27"/>
  <c r="F768" i="27"/>
  <c r="F769" i="27"/>
  <c r="F770" i="27"/>
  <c r="F771" i="27"/>
  <c r="F772" i="27"/>
  <c r="F773" i="27"/>
  <c r="F774"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64" i="27"/>
  <c r="K5" i="27" l="1"/>
  <c r="A6" i="27"/>
  <c r="G42" i="12"/>
  <c r="B5" i="27" l="1"/>
  <c r="C5" i="27"/>
  <c r="A7" i="27"/>
  <c r="K6" i="27"/>
  <c r="D5" i="27"/>
  <c r="E5" i="27"/>
  <c r="H65" i="27"/>
  <c r="H66" i="27"/>
  <c r="H67" i="27"/>
  <c r="H68" i="27"/>
  <c r="H69" i="27"/>
  <c r="H70" i="27"/>
  <c r="H71" i="27"/>
  <c r="H72" i="27"/>
  <c r="H73" i="27"/>
  <c r="H74" i="27"/>
  <c r="H75" i="27"/>
  <c r="H76" i="27"/>
  <c r="H77" i="27"/>
  <c r="H78" i="27"/>
  <c r="H79" i="27"/>
  <c r="H80" i="27"/>
  <c r="H81" i="27"/>
  <c r="H82" i="27"/>
  <c r="H83" i="27"/>
  <c r="H84" i="27"/>
  <c r="H85" i="27"/>
  <c r="H86" i="27"/>
  <c r="H87" i="27"/>
  <c r="H88" i="27"/>
  <c r="H89" i="27"/>
  <c r="H90" i="27"/>
  <c r="H91" i="27"/>
  <c r="H92" i="27"/>
  <c r="H93" i="27"/>
  <c r="H94" i="27"/>
  <c r="H95" i="27"/>
  <c r="H96" i="27"/>
  <c r="H97" i="27"/>
  <c r="H98" i="27"/>
  <c r="H99" i="27"/>
  <c r="H100" i="27"/>
  <c r="H101" i="27"/>
  <c r="H102" i="27"/>
  <c r="H103" i="27"/>
  <c r="H104" i="27"/>
  <c r="H105" i="27"/>
  <c r="H106" i="27"/>
  <c r="H107" i="27"/>
  <c r="H108" i="27"/>
  <c r="H109" i="27"/>
  <c r="H110" i="27"/>
  <c r="H111" i="27"/>
  <c r="H112" i="27"/>
  <c r="H113" i="27"/>
  <c r="H114" i="27"/>
  <c r="H115" i="27"/>
  <c r="H116" i="27"/>
  <c r="H117" i="27"/>
  <c r="H118" i="27"/>
  <c r="H119" i="27"/>
  <c r="H120" i="27"/>
  <c r="H121" i="27"/>
  <c r="H122" i="27"/>
  <c r="H123" i="27"/>
  <c r="H124" i="27"/>
  <c r="H125" i="27"/>
  <c r="H126" i="27"/>
  <c r="H127" i="27"/>
  <c r="H128" i="27"/>
  <c r="H129" i="27"/>
  <c r="H130" i="27"/>
  <c r="H131" i="27"/>
  <c r="H132" i="27"/>
  <c r="H133" i="27"/>
  <c r="H134" i="27"/>
  <c r="H135" i="27"/>
  <c r="H136" i="27"/>
  <c r="H137" i="27"/>
  <c r="H138" i="27"/>
  <c r="H139" i="27"/>
  <c r="H140" i="27"/>
  <c r="H141" i="27"/>
  <c r="H142" i="27"/>
  <c r="H143" i="27"/>
  <c r="H144" i="27"/>
  <c r="H145" i="27"/>
  <c r="H146" i="27"/>
  <c r="H147" i="27"/>
  <c r="H148" i="27"/>
  <c r="H149" i="27"/>
  <c r="H150" i="27"/>
  <c r="H151" i="27"/>
  <c r="H152" i="27"/>
  <c r="H153" i="27"/>
  <c r="H154" i="27"/>
  <c r="H155" i="27"/>
  <c r="H156" i="27"/>
  <c r="H157" i="27"/>
  <c r="H158" i="27"/>
  <c r="H159" i="27"/>
  <c r="H160" i="27"/>
  <c r="H161" i="27"/>
  <c r="H162" i="27"/>
  <c r="H163" i="27"/>
  <c r="H164" i="27"/>
  <c r="H165" i="27"/>
  <c r="H166" i="27"/>
  <c r="H167" i="27"/>
  <c r="H168" i="27"/>
  <c r="H169" i="27"/>
  <c r="H170" i="27"/>
  <c r="H171" i="27"/>
  <c r="H172" i="27"/>
  <c r="H173" i="27"/>
  <c r="H174" i="27"/>
  <c r="H175" i="27"/>
  <c r="H176" i="27"/>
  <c r="H177" i="27"/>
  <c r="H178" i="27"/>
  <c r="H179" i="27"/>
  <c r="H180" i="27"/>
  <c r="H181" i="27"/>
  <c r="H182" i="27"/>
  <c r="H183" i="27"/>
  <c r="H184" i="27"/>
  <c r="H185" i="27"/>
  <c r="H186" i="27"/>
  <c r="H187" i="27"/>
  <c r="H188" i="27"/>
  <c r="H189" i="27"/>
  <c r="H190" i="27"/>
  <c r="H191" i="27"/>
  <c r="H192" i="27"/>
  <c r="H193" i="27"/>
  <c r="H194" i="27"/>
  <c r="H195" i="27"/>
  <c r="H196" i="27"/>
  <c r="H197" i="27"/>
  <c r="H198" i="27"/>
  <c r="H199" i="27"/>
  <c r="H200" i="27"/>
  <c r="H201" i="27"/>
  <c r="H202" i="27"/>
  <c r="H203" i="27"/>
  <c r="H204" i="27"/>
  <c r="H205" i="27"/>
  <c r="H206" i="27"/>
  <c r="H207" i="27"/>
  <c r="H208" i="27"/>
  <c r="H209" i="27"/>
  <c r="H210" i="27"/>
  <c r="H211" i="27"/>
  <c r="H212" i="27"/>
  <c r="H213" i="27"/>
  <c r="H214" i="27"/>
  <c r="H215" i="27"/>
  <c r="H216" i="27"/>
  <c r="H217" i="27"/>
  <c r="H218" i="27"/>
  <c r="H219" i="27"/>
  <c r="H220" i="27"/>
  <c r="H221" i="27"/>
  <c r="H222" i="27"/>
  <c r="H223" i="27"/>
  <c r="H224" i="27"/>
  <c r="H225" i="27"/>
  <c r="H226" i="27"/>
  <c r="H227" i="27"/>
  <c r="H228" i="27"/>
  <c r="H229" i="27"/>
  <c r="H230" i="27"/>
  <c r="H231" i="27"/>
  <c r="H232" i="27"/>
  <c r="H233" i="27"/>
  <c r="H234" i="27"/>
  <c r="H235" i="27"/>
  <c r="H236" i="27"/>
  <c r="H237" i="27"/>
  <c r="H238" i="27"/>
  <c r="H239" i="27"/>
  <c r="H240" i="27"/>
  <c r="H241" i="27"/>
  <c r="H242" i="27"/>
  <c r="H243" i="27"/>
  <c r="H244" i="27"/>
  <c r="H245" i="27"/>
  <c r="H246" i="27"/>
  <c r="H247" i="27"/>
  <c r="H248" i="27"/>
  <c r="H249" i="27"/>
  <c r="H250" i="27"/>
  <c r="H251" i="27"/>
  <c r="H252" i="27"/>
  <c r="H253" i="27"/>
  <c r="H254" i="27"/>
  <c r="H255" i="27"/>
  <c r="H256" i="27"/>
  <c r="H257" i="27"/>
  <c r="H258" i="27"/>
  <c r="H259" i="27"/>
  <c r="H260" i="27"/>
  <c r="H261" i="27"/>
  <c r="H262" i="27"/>
  <c r="H263" i="27"/>
  <c r="H264" i="27"/>
  <c r="H265" i="27"/>
  <c r="H266" i="27"/>
  <c r="H267" i="27"/>
  <c r="H268" i="27"/>
  <c r="H269" i="27"/>
  <c r="H270" i="27"/>
  <c r="H271" i="27"/>
  <c r="H272" i="27"/>
  <c r="H273" i="27"/>
  <c r="H274" i="27"/>
  <c r="H275" i="27"/>
  <c r="H276" i="27"/>
  <c r="H277" i="27"/>
  <c r="H278" i="27"/>
  <c r="H279" i="27"/>
  <c r="H280" i="27"/>
  <c r="H281" i="27"/>
  <c r="H282" i="27"/>
  <c r="H283" i="27"/>
  <c r="H284" i="27"/>
  <c r="H285" i="27"/>
  <c r="H286" i="27"/>
  <c r="H287" i="27"/>
  <c r="H288" i="27"/>
  <c r="H289" i="27"/>
  <c r="H290" i="27"/>
  <c r="H291" i="27"/>
  <c r="H292" i="27"/>
  <c r="H293" i="27"/>
  <c r="H294" i="27"/>
  <c r="H295" i="27"/>
  <c r="H296" i="27"/>
  <c r="H297" i="27"/>
  <c r="H298" i="27"/>
  <c r="H299" i="27"/>
  <c r="H300" i="27"/>
  <c r="H301" i="27"/>
  <c r="H302" i="27"/>
  <c r="H303" i="27"/>
  <c r="H304" i="27"/>
  <c r="H305" i="27"/>
  <c r="H306" i="27"/>
  <c r="H307" i="27"/>
  <c r="H308" i="27"/>
  <c r="H309" i="27"/>
  <c r="H310" i="27"/>
  <c r="H311" i="27"/>
  <c r="H312" i="27"/>
  <c r="H313" i="27"/>
  <c r="H314" i="27"/>
  <c r="H315" i="27"/>
  <c r="H316" i="27"/>
  <c r="H317" i="27"/>
  <c r="H318" i="27"/>
  <c r="H319" i="27"/>
  <c r="H320" i="27"/>
  <c r="H321" i="27"/>
  <c r="H322" i="27"/>
  <c r="H323" i="27"/>
  <c r="H324" i="27"/>
  <c r="H325" i="27"/>
  <c r="H326" i="27"/>
  <c r="H327" i="27"/>
  <c r="H328" i="27"/>
  <c r="H329" i="27"/>
  <c r="H330" i="27"/>
  <c r="H331" i="27"/>
  <c r="H332" i="27"/>
  <c r="H333" i="27"/>
  <c r="H334" i="27"/>
  <c r="H335" i="27"/>
  <c r="H336" i="27"/>
  <c r="H337" i="27"/>
  <c r="H338" i="27"/>
  <c r="H339" i="27"/>
  <c r="H340" i="27"/>
  <c r="H341" i="27"/>
  <c r="H342" i="27"/>
  <c r="H343" i="27"/>
  <c r="H344" i="27"/>
  <c r="H345" i="27"/>
  <c r="H346" i="27"/>
  <c r="H347" i="27"/>
  <c r="H348" i="27"/>
  <c r="H349" i="27"/>
  <c r="H350" i="27"/>
  <c r="H351" i="27"/>
  <c r="H352" i="27"/>
  <c r="H353" i="27"/>
  <c r="H354" i="27"/>
  <c r="H355" i="27"/>
  <c r="H356" i="27"/>
  <c r="H357" i="27"/>
  <c r="H358" i="27"/>
  <c r="H359" i="27"/>
  <c r="H360" i="27"/>
  <c r="H361" i="27"/>
  <c r="H362" i="27"/>
  <c r="H363" i="27"/>
  <c r="H364" i="27"/>
  <c r="H365" i="27"/>
  <c r="H366" i="27"/>
  <c r="H367" i="27"/>
  <c r="H368" i="27"/>
  <c r="H369" i="27"/>
  <c r="H370" i="27"/>
  <c r="H371" i="27"/>
  <c r="H372" i="27"/>
  <c r="H373" i="27"/>
  <c r="H374" i="27"/>
  <c r="H375" i="27"/>
  <c r="H376" i="27"/>
  <c r="H377" i="27"/>
  <c r="H378" i="27"/>
  <c r="H379" i="27"/>
  <c r="H380" i="27"/>
  <c r="H381" i="27"/>
  <c r="H382" i="27"/>
  <c r="H383" i="27"/>
  <c r="H384" i="27"/>
  <c r="H385" i="27"/>
  <c r="H386" i="27"/>
  <c r="H387" i="27"/>
  <c r="H388" i="27"/>
  <c r="H389" i="27"/>
  <c r="H390" i="27"/>
  <c r="H391" i="27"/>
  <c r="H392" i="27"/>
  <c r="H393" i="27"/>
  <c r="H394" i="27"/>
  <c r="H395" i="27"/>
  <c r="H396" i="27"/>
  <c r="H397" i="27"/>
  <c r="H398" i="27"/>
  <c r="H399" i="27"/>
  <c r="H400" i="27"/>
  <c r="H401" i="27"/>
  <c r="H402" i="27"/>
  <c r="H403" i="27"/>
  <c r="H404" i="27"/>
  <c r="H405" i="27"/>
  <c r="H406" i="27"/>
  <c r="H407" i="27"/>
  <c r="H408" i="27"/>
  <c r="H409" i="27"/>
  <c r="H410" i="27"/>
  <c r="H411" i="27"/>
  <c r="H412" i="27"/>
  <c r="H413" i="27"/>
  <c r="H414" i="27"/>
  <c r="H415" i="27"/>
  <c r="H416" i="27"/>
  <c r="H417" i="27"/>
  <c r="H418" i="27"/>
  <c r="H419" i="27"/>
  <c r="H420" i="27"/>
  <c r="H421" i="27"/>
  <c r="H422" i="27"/>
  <c r="H423" i="27"/>
  <c r="H424" i="27"/>
  <c r="H425" i="27"/>
  <c r="H426" i="27"/>
  <c r="H427" i="27"/>
  <c r="H428" i="27"/>
  <c r="H429" i="27"/>
  <c r="H430" i="27"/>
  <c r="H431" i="27"/>
  <c r="H432" i="27"/>
  <c r="H433" i="27"/>
  <c r="H434" i="27"/>
  <c r="H435" i="27"/>
  <c r="H436" i="27"/>
  <c r="H437" i="27"/>
  <c r="H438" i="27"/>
  <c r="H439" i="27"/>
  <c r="H440" i="27"/>
  <c r="H441" i="27"/>
  <c r="H442" i="27"/>
  <c r="H443" i="27"/>
  <c r="H444" i="27"/>
  <c r="H445" i="27"/>
  <c r="H446" i="27"/>
  <c r="H447" i="27"/>
  <c r="H448" i="27"/>
  <c r="H449" i="27"/>
  <c r="H450" i="27"/>
  <c r="H451" i="27"/>
  <c r="H452" i="27"/>
  <c r="H453" i="27"/>
  <c r="H454" i="27"/>
  <c r="H455" i="27"/>
  <c r="H456" i="27"/>
  <c r="H457" i="27"/>
  <c r="H458" i="27"/>
  <c r="H459" i="27"/>
  <c r="H460" i="27"/>
  <c r="H461" i="27"/>
  <c r="H462" i="27"/>
  <c r="H463" i="27"/>
  <c r="H464" i="27"/>
  <c r="H465" i="27"/>
  <c r="H466" i="27"/>
  <c r="H467" i="27"/>
  <c r="H468" i="27"/>
  <c r="H469" i="27"/>
  <c r="H470" i="27"/>
  <c r="H471" i="27"/>
  <c r="H472" i="27"/>
  <c r="H473" i="27"/>
  <c r="H474" i="27"/>
  <c r="H475" i="27"/>
  <c r="H476" i="27"/>
  <c r="H477" i="27"/>
  <c r="H478" i="27"/>
  <c r="H479" i="27"/>
  <c r="H480" i="27"/>
  <c r="H481" i="27"/>
  <c r="H482" i="27"/>
  <c r="H483" i="27"/>
  <c r="H484" i="27"/>
  <c r="H485" i="27"/>
  <c r="H486" i="27"/>
  <c r="H487" i="27"/>
  <c r="H488" i="27"/>
  <c r="H489" i="27"/>
  <c r="H490" i="27"/>
  <c r="H491" i="27"/>
  <c r="H492" i="27"/>
  <c r="H493" i="27"/>
  <c r="H494" i="27"/>
  <c r="H495" i="27"/>
  <c r="H496" i="27"/>
  <c r="H497" i="27"/>
  <c r="H498" i="27"/>
  <c r="H499" i="27"/>
  <c r="H500" i="27"/>
  <c r="H501" i="27"/>
  <c r="H502" i="27"/>
  <c r="H503" i="27"/>
  <c r="H504" i="27"/>
  <c r="H505" i="27"/>
  <c r="H506" i="27"/>
  <c r="H507" i="27"/>
  <c r="H508" i="27"/>
  <c r="H509" i="27"/>
  <c r="H510" i="27"/>
  <c r="H511" i="27"/>
  <c r="H512" i="27"/>
  <c r="H513" i="27"/>
  <c r="H514" i="27"/>
  <c r="H515" i="27"/>
  <c r="H516" i="27"/>
  <c r="H517" i="27"/>
  <c r="H518" i="27"/>
  <c r="H519" i="27"/>
  <c r="H520" i="27"/>
  <c r="H521" i="27"/>
  <c r="H522" i="27"/>
  <c r="H523" i="27"/>
  <c r="H524" i="27"/>
  <c r="H525" i="27"/>
  <c r="H526" i="27"/>
  <c r="H527" i="27"/>
  <c r="H528" i="27"/>
  <c r="H529" i="27"/>
  <c r="H530" i="27"/>
  <c r="H531" i="27"/>
  <c r="H532" i="27"/>
  <c r="H533" i="27"/>
  <c r="H534" i="27"/>
  <c r="H535" i="27"/>
  <c r="H536" i="27"/>
  <c r="H537" i="27"/>
  <c r="H538" i="27"/>
  <c r="H539" i="27"/>
  <c r="H540" i="27"/>
  <c r="H541" i="27"/>
  <c r="H542" i="27"/>
  <c r="H543" i="27"/>
  <c r="H544" i="27"/>
  <c r="H545" i="27"/>
  <c r="H546" i="27"/>
  <c r="H547" i="27"/>
  <c r="H548" i="27"/>
  <c r="H549" i="27"/>
  <c r="H550" i="27"/>
  <c r="H551" i="27"/>
  <c r="H552" i="27"/>
  <c r="H553" i="27"/>
  <c r="H554" i="27"/>
  <c r="H555" i="27"/>
  <c r="H556" i="27"/>
  <c r="H557" i="27"/>
  <c r="H558" i="27"/>
  <c r="H559" i="27"/>
  <c r="H560" i="27"/>
  <c r="H561" i="27"/>
  <c r="H562" i="27"/>
  <c r="H563" i="27"/>
  <c r="H564" i="27"/>
  <c r="H565" i="27"/>
  <c r="H566" i="27"/>
  <c r="H567" i="27"/>
  <c r="H568" i="27"/>
  <c r="H569" i="27"/>
  <c r="H570" i="27"/>
  <c r="H571" i="27"/>
  <c r="H572" i="27"/>
  <c r="H573" i="27"/>
  <c r="H574" i="27"/>
  <c r="H575" i="27"/>
  <c r="H576" i="27"/>
  <c r="H577" i="27"/>
  <c r="H578" i="27"/>
  <c r="H579" i="27"/>
  <c r="H580" i="27"/>
  <c r="H581" i="27"/>
  <c r="H582" i="27"/>
  <c r="H583" i="27"/>
  <c r="H584" i="27"/>
  <c r="H585" i="27"/>
  <c r="H586" i="27"/>
  <c r="H587" i="27"/>
  <c r="H588" i="27"/>
  <c r="H589" i="27"/>
  <c r="H590" i="27"/>
  <c r="H591" i="27"/>
  <c r="H592" i="27"/>
  <c r="H593" i="27"/>
  <c r="H594" i="27"/>
  <c r="H595" i="27"/>
  <c r="H596" i="27"/>
  <c r="H597" i="27"/>
  <c r="H598" i="27"/>
  <c r="H599" i="27"/>
  <c r="H600" i="27"/>
  <c r="H601" i="27"/>
  <c r="H602" i="27"/>
  <c r="H603" i="27"/>
  <c r="H604" i="27"/>
  <c r="H605" i="27"/>
  <c r="H606" i="27"/>
  <c r="H607" i="27"/>
  <c r="H608" i="27"/>
  <c r="H609" i="27"/>
  <c r="H610" i="27"/>
  <c r="H611" i="27"/>
  <c r="H612" i="27"/>
  <c r="H613" i="27"/>
  <c r="H614" i="27"/>
  <c r="H615" i="27"/>
  <c r="H616" i="27"/>
  <c r="H617" i="27"/>
  <c r="H618" i="27"/>
  <c r="H619" i="27"/>
  <c r="H620" i="27"/>
  <c r="H621" i="27"/>
  <c r="H622" i="27"/>
  <c r="H623" i="27"/>
  <c r="H624" i="27"/>
  <c r="H625" i="27"/>
  <c r="H626" i="27"/>
  <c r="H627" i="27"/>
  <c r="H628" i="27"/>
  <c r="H629" i="27"/>
  <c r="H630" i="27"/>
  <c r="H631" i="27"/>
  <c r="H632" i="27"/>
  <c r="H633" i="27"/>
  <c r="H634" i="27"/>
  <c r="H635" i="27"/>
  <c r="H636" i="27"/>
  <c r="H637" i="27"/>
  <c r="H638" i="27"/>
  <c r="H639" i="27"/>
  <c r="H640" i="27"/>
  <c r="H641" i="27"/>
  <c r="H642" i="27"/>
  <c r="H643" i="27"/>
  <c r="H644" i="27"/>
  <c r="H645" i="27"/>
  <c r="H646" i="27"/>
  <c r="H647" i="27"/>
  <c r="H648" i="27"/>
  <c r="H649" i="27"/>
  <c r="H650" i="27"/>
  <c r="H651" i="27"/>
  <c r="H652" i="27"/>
  <c r="H653" i="27"/>
  <c r="H654" i="27"/>
  <c r="H655" i="27"/>
  <c r="H656" i="27"/>
  <c r="H657" i="27"/>
  <c r="H658" i="27"/>
  <c r="H659" i="27"/>
  <c r="H660" i="27"/>
  <c r="H661" i="27"/>
  <c r="H662" i="27"/>
  <c r="H663" i="27"/>
  <c r="H664" i="27"/>
  <c r="H665" i="27"/>
  <c r="H666" i="27"/>
  <c r="H667" i="27"/>
  <c r="H668" i="27"/>
  <c r="H669" i="27"/>
  <c r="H670" i="27"/>
  <c r="H671" i="27"/>
  <c r="H672" i="27"/>
  <c r="H673" i="27"/>
  <c r="H674" i="27"/>
  <c r="H675" i="27"/>
  <c r="H676" i="27"/>
  <c r="H677" i="27"/>
  <c r="H678" i="27"/>
  <c r="H679" i="27"/>
  <c r="H680" i="27"/>
  <c r="H681" i="27"/>
  <c r="H682" i="27"/>
  <c r="H683" i="27"/>
  <c r="H684" i="27"/>
  <c r="H685" i="27"/>
  <c r="H686" i="27"/>
  <c r="H687" i="27"/>
  <c r="H688" i="27"/>
  <c r="H689" i="27"/>
  <c r="H690" i="27"/>
  <c r="H691" i="27"/>
  <c r="H692" i="27"/>
  <c r="H693" i="27"/>
  <c r="H694" i="27"/>
  <c r="H695" i="27"/>
  <c r="H696" i="27"/>
  <c r="H697" i="27"/>
  <c r="H698" i="27"/>
  <c r="H699" i="27"/>
  <c r="H700" i="27"/>
  <c r="H701" i="27"/>
  <c r="H702" i="27"/>
  <c r="H703" i="27"/>
  <c r="H704" i="27"/>
  <c r="H705" i="27"/>
  <c r="H706" i="27"/>
  <c r="H707" i="27"/>
  <c r="H708" i="27"/>
  <c r="H709" i="27"/>
  <c r="H710" i="27"/>
  <c r="H711" i="27"/>
  <c r="H712" i="27"/>
  <c r="H713" i="27"/>
  <c r="H714" i="27"/>
  <c r="H715" i="27"/>
  <c r="H716" i="27"/>
  <c r="H717" i="27"/>
  <c r="H718" i="27"/>
  <c r="H719" i="27"/>
  <c r="H720" i="27"/>
  <c r="H721" i="27"/>
  <c r="H722" i="27"/>
  <c r="H723" i="27"/>
  <c r="H724" i="27"/>
  <c r="H725" i="27"/>
  <c r="H726" i="27"/>
  <c r="H727" i="27"/>
  <c r="H728" i="27"/>
  <c r="H729" i="27"/>
  <c r="H730" i="27"/>
  <c r="H731" i="27"/>
  <c r="H732" i="27"/>
  <c r="H733" i="27"/>
  <c r="H734" i="27"/>
  <c r="H735" i="27"/>
  <c r="H736" i="27"/>
  <c r="H737" i="27"/>
  <c r="H738" i="27"/>
  <c r="H739" i="27"/>
  <c r="H740" i="27"/>
  <c r="H741" i="27"/>
  <c r="H742" i="27"/>
  <c r="H743" i="27"/>
  <c r="H744" i="27"/>
  <c r="H745" i="27"/>
  <c r="H746" i="27"/>
  <c r="H747" i="27"/>
  <c r="H748" i="27"/>
  <c r="H749" i="27"/>
  <c r="H750" i="27"/>
  <c r="H751" i="27"/>
  <c r="H752" i="27"/>
  <c r="H753" i="27"/>
  <c r="H754" i="27"/>
  <c r="H755" i="27"/>
  <c r="H756" i="27"/>
  <c r="H757" i="27"/>
  <c r="H758" i="27"/>
  <c r="H759" i="27"/>
  <c r="H760" i="27"/>
  <c r="H761" i="27"/>
  <c r="H762" i="27"/>
  <c r="H763" i="27"/>
  <c r="H764" i="27"/>
  <c r="H765" i="27"/>
  <c r="H766" i="27"/>
  <c r="H767" i="27"/>
  <c r="H768" i="27"/>
  <c r="H769" i="27"/>
  <c r="H770" i="27"/>
  <c r="H771" i="27"/>
  <c r="H772" i="27"/>
  <c r="H773" i="27"/>
  <c r="H774" i="27"/>
  <c r="H775" i="27"/>
  <c r="H776" i="27"/>
  <c r="H777" i="27"/>
  <c r="H778" i="27"/>
  <c r="H779" i="27"/>
  <c r="H780" i="27"/>
  <c r="H781" i="27"/>
  <c r="H782" i="27"/>
  <c r="H783" i="27"/>
  <c r="H784" i="27"/>
  <c r="H785" i="27"/>
  <c r="H786" i="27"/>
  <c r="H787" i="27"/>
  <c r="H788" i="27"/>
  <c r="H789" i="27"/>
  <c r="H790" i="27"/>
  <c r="H791" i="27"/>
  <c r="H792" i="27"/>
  <c r="H793" i="27"/>
  <c r="H794" i="27"/>
  <c r="H795" i="27"/>
  <c r="H796" i="27"/>
  <c r="H797" i="27"/>
  <c r="H798" i="27"/>
  <c r="H799" i="27"/>
  <c r="H800" i="27"/>
  <c r="H801" i="27"/>
  <c r="H802" i="27"/>
  <c r="H803" i="27"/>
  <c r="H804" i="27"/>
  <c r="H805" i="27"/>
  <c r="H806" i="27"/>
  <c r="H807" i="27"/>
  <c r="H808" i="27"/>
  <c r="H809" i="27"/>
  <c r="H810" i="27"/>
  <c r="H811" i="27"/>
  <c r="H812" i="27"/>
  <c r="H813" i="27"/>
  <c r="H814" i="27"/>
  <c r="H815" i="27"/>
  <c r="H816" i="27"/>
  <c r="H817" i="27"/>
  <c r="H818" i="27"/>
  <c r="H819" i="27"/>
  <c r="H820" i="27"/>
  <c r="H821" i="27"/>
  <c r="H822" i="27"/>
  <c r="H823" i="27"/>
  <c r="H824" i="27"/>
  <c r="H825" i="27"/>
  <c r="H826" i="27"/>
  <c r="H827" i="27"/>
  <c r="H828" i="27"/>
  <c r="H829" i="27"/>
  <c r="H830" i="27"/>
  <c r="H831" i="27"/>
  <c r="H832" i="27"/>
  <c r="H833" i="27"/>
  <c r="H834" i="27"/>
  <c r="H835" i="27"/>
  <c r="H836" i="27"/>
  <c r="H837" i="27"/>
  <c r="H838" i="27"/>
  <c r="H839" i="27"/>
  <c r="H840" i="27"/>
  <c r="H841" i="27"/>
  <c r="H842" i="27"/>
  <c r="H843" i="27"/>
  <c r="H844" i="27"/>
  <c r="H845" i="27"/>
  <c r="H846" i="27"/>
  <c r="H847" i="27"/>
  <c r="H848" i="27"/>
  <c r="H849" i="27"/>
  <c r="H850" i="27"/>
  <c r="H851" i="27"/>
  <c r="H852" i="27"/>
  <c r="H853" i="27"/>
  <c r="H64" i="27"/>
  <c r="B6" i="27" l="1"/>
  <c r="C6" i="27"/>
  <c r="E6" i="27"/>
  <c r="D6" i="27"/>
  <c r="K7" i="27"/>
  <c r="A8" i="27"/>
  <c r="G65" i="27"/>
  <c r="G66" i="27"/>
  <c r="G67" i="27"/>
  <c r="G68" i="27"/>
  <c r="G69" i="27"/>
  <c r="G70" i="27"/>
  <c r="G71" i="27"/>
  <c r="G72" i="27"/>
  <c r="G73" i="27"/>
  <c r="G74" i="27"/>
  <c r="G75" i="27"/>
  <c r="G76" i="27"/>
  <c r="G77" i="27"/>
  <c r="G78" i="27"/>
  <c r="G79" i="27"/>
  <c r="G80" i="27"/>
  <c r="G81" i="27"/>
  <c r="G82" i="27"/>
  <c r="G83" i="27"/>
  <c r="G84" i="27"/>
  <c r="G85" i="27"/>
  <c r="G86" i="27"/>
  <c r="G87" i="27"/>
  <c r="G88" i="27"/>
  <c r="G89" i="27"/>
  <c r="G90" i="27"/>
  <c r="G91" i="27"/>
  <c r="G92" i="27"/>
  <c r="G93" i="27"/>
  <c r="G94" i="27"/>
  <c r="G95" i="27"/>
  <c r="G96" i="27"/>
  <c r="G97" i="27"/>
  <c r="G98" i="27"/>
  <c r="G99" i="27"/>
  <c r="G100" i="27"/>
  <c r="G101" i="27"/>
  <c r="G102" i="27"/>
  <c r="G103" i="27"/>
  <c r="G104" i="27"/>
  <c r="G105" i="27"/>
  <c r="G106" i="27"/>
  <c r="G107" i="27"/>
  <c r="G108" i="27"/>
  <c r="G109" i="27"/>
  <c r="G110" i="27"/>
  <c r="G111" i="27"/>
  <c r="G112" i="27"/>
  <c r="G113" i="27"/>
  <c r="G114" i="27"/>
  <c r="G115" i="27"/>
  <c r="G116" i="27"/>
  <c r="G117" i="27"/>
  <c r="G118" i="27"/>
  <c r="G119" i="27"/>
  <c r="G120" i="27"/>
  <c r="G121" i="27"/>
  <c r="G122" i="27"/>
  <c r="G123" i="27"/>
  <c r="G124" i="27"/>
  <c r="G125" i="27"/>
  <c r="G126" i="27"/>
  <c r="G127" i="27"/>
  <c r="G128" i="27"/>
  <c r="G129" i="27"/>
  <c r="G130" i="27"/>
  <c r="G131" i="27"/>
  <c r="G132" i="27"/>
  <c r="G133" i="27"/>
  <c r="G134" i="27"/>
  <c r="G135" i="27"/>
  <c r="G136" i="27"/>
  <c r="G137" i="27"/>
  <c r="G138" i="27"/>
  <c r="G139" i="27"/>
  <c r="G140" i="27"/>
  <c r="G141" i="27"/>
  <c r="G142" i="27"/>
  <c r="G143" i="27"/>
  <c r="G144" i="27"/>
  <c r="G145" i="27"/>
  <c r="G146" i="27"/>
  <c r="G147" i="27"/>
  <c r="G148" i="27"/>
  <c r="G149" i="27"/>
  <c r="G150" i="27"/>
  <c r="G151" i="27"/>
  <c r="G152" i="27"/>
  <c r="G153" i="27"/>
  <c r="G154" i="27"/>
  <c r="G155" i="27"/>
  <c r="G156" i="27"/>
  <c r="G157" i="27"/>
  <c r="G158" i="27"/>
  <c r="G159" i="27"/>
  <c r="G160" i="27"/>
  <c r="G161" i="27"/>
  <c r="G162" i="27"/>
  <c r="G163" i="27"/>
  <c r="G164" i="27"/>
  <c r="G165" i="27"/>
  <c r="G166" i="27"/>
  <c r="G167" i="27"/>
  <c r="G168" i="27"/>
  <c r="G169" i="27"/>
  <c r="G170" i="27"/>
  <c r="G171" i="27"/>
  <c r="G172" i="27"/>
  <c r="G173" i="27"/>
  <c r="G174" i="27"/>
  <c r="G175" i="27"/>
  <c r="G176" i="27"/>
  <c r="G177" i="27"/>
  <c r="G178" i="27"/>
  <c r="G179" i="27"/>
  <c r="G180" i="27"/>
  <c r="G181" i="27"/>
  <c r="G182" i="27"/>
  <c r="G183" i="27"/>
  <c r="G184" i="27"/>
  <c r="G185" i="27"/>
  <c r="G186" i="27"/>
  <c r="G187" i="27"/>
  <c r="G188" i="27"/>
  <c r="G189" i="27"/>
  <c r="G190" i="27"/>
  <c r="G191" i="27"/>
  <c r="G192" i="27"/>
  <c r="G193" i="27"/>
  <c r="G194" i="27"/>
  <c r="G195" i="27"/>
  <c r="G196" i="27"/>
  <c r="G197" i="27"/>
  <c r="G198" i="27"/>
  <c r="G199" i="27"/>
  <c r="G200" i="27"/>
  <c r="G201" i="27"/>
  <c r="G202" i="27"/>
  <c r="G203" i="27"/>
  <c r="G204" i="27"/>
  <c r="G205" i="27"/>
  <c r="G206" i="27"/>
  <c r="G207" i="27"/>
  <c r="G208" i="27"/>
  <c r="G209" i="27"/>
  <c r="G210" i="27"/>
  <c r="G211" i="27"/>
  <c r="G212" i="27"/>
  <c r="G213" i="27"/>
  <c r="G214" i="27"/>
  <c r="G215" i="27"/>
  <c r="G216" i="27"/>
  <c r="G217" i="27"/>
  <c r="G218" i="27"/>
  <c r="G219" i="27"/>
  <c r="G220" i="27"/>
  <c r="G221" i="27"/>
  <c r="G222" i="27"/>
  <c r="G223" i="27"/>
  <c r="G224" i="27"/>
  <c r="G225" i="27"/>
  <c r="G226" i="27"/>
  <c r="G227" i="27"/>
  <c r="G228" i="27"/>
  <c r="G229" i="27"/>
  <c r="G230" i="27"/>
  <c r="G231" i="27"/>
  <c r="G232" i="27"/>
  <c r="G233" i="27"/>
  <c r="G234" i="27"/>
  <c r="G235" i="27"/>
  <c r="G236" i="27"/>
  <c r="G237" i="27"/>
  <c r="G238" i="27"/>
  <c r="G239" i="27"/>
  <c r="G240" i="27"/>
  <c r="G241" i="27"/>
  <c r="G242" i="27"/>
  <c r="G243" i="27"/>
  <c r="G244" i="27"/>
  <c r="G245" i="27"/>
  <c r="G246" i="27"/>
  <c r="G247" i="27"/>
  <c r="G248" i="27"/>
  <c r="G249" i="27"/>
  <c r="G250" i="27"/>
  <c r="G251" i="27"/>
  <c r="G252" i="27"/>
  <c r="G253" i="27"/>
  <c r="G254" i="27"/>
  <c r="G255" i="27"/>
  <c r="G256" i="27"/>
  <c r="G257" i="27"/>
  <c r="G258" i="27"/>
  <c r="G259" i="27"/>
  <c r="G260" i="27"/>
  <c r="G261" i="27"/>
  <c r="G262" i="27"/>
  <c r="G263" i="27"/>
  <c r="G264" i="27"/>
  <c r="G265" i="27"/>
  <c r="G266" i="27"/>
  <c r="G267" i="27"/>
  <c r="G268" i="27"/>
  <c r="G269" i="27"/>
  <c r="G270" i="27"/>
  <c r="G271" i="27"/>
  <c r="G272" i="27"/>
  <c r="G273" i="27"/>
  <c r="G274" i="27"/>
  <c r="G275" i="27"/>
  <c r="G276" i="27"/>
  <c r="G277" i="27"/>
  <c r="G278" i="27"/>
  <c r="G279" i="27"/>
  <c r="G280" i="27"/>
  <c r="G281" i="27"/>
  <c r="G282" i="27"/>
  <c r="G283" i="27"/>
  <c r="G284" i="27"/>
  <c r="G285" i="27"/>
  <c r="G286" i="27"/>
  <c r="G287" i="27"/>
  <c r="G288" i="27"/>
  <c r="G289" i="27"/>
  <c r="G290" i="27"/>
  <c r="G291" i="27"/>
  <c r="G292" i="27"/>
  <c r="G293" i="27"/>
  <c r="G294" i="27"/>
  <c r="G295" i="27"/>
  <c r="G296" i="27"/>
  <c r="G297" i="27"/>
  <c r="G298" i="27"/>
  <c r="G299" i="27"/>
  <c r="G300" i="27"/>
  <c r="G301" i="27"/>
  <c r="G302" i="27"/>
  <c r="G303" i="27"/>
  <c r="G304" i="27"/>
  <c r="G305" i="27"/>
  <c r="G306" i="27"/>
  <c r="G307" i="27"/>
  <c r="G308" i="27"/>
  <c r="G309" i="27"/>
  <c r="G310" i="27"/>
  <c r="G311" i="27"/>
  <c r="G312" i="27"/>
  <c r="G313" i="27"/>
  <c r="G314" i="27"/>
  <c r="G315" i="27"/>
  <c r="G316" i="27"/>
  <c r="G317" i="27"/>
  <c r="G318" i="27"/>
  <c r="G319" i="27"/>
  <c r="G320" i="27"/>
  <c r="G321" i="27"/>
  <c r="G322" i="27"/>
  <c r="G323" i="27"/>
  <c r="G324" i="27"/>
  <c r="G325" i="27"/>
  <c r="G326" i="27"/>
  <c r="G327" i="27"/>
  <c r="G328" i="27"/>
  <c r="G329" i="27"/>
  <c r="G330" i="27"/>
  <c r="G331" i="27"/>
  <c r="G332" i="27"/>
  <c r="G333" i="27"/>
  <c r="G334" i="27"/>
  <c r="G335" i="27"/>
  <c r="G336" i="27"/>
  <c r="G337" i="27"/>
  <c r="G338" i="27"/>
  <c r="G339" i="27"/>
  <c r="G340" i="27"/>
  <c r="G341" i="27"/>
  <c r="G342" i="27"/>
  <c r="G343" i="27"/>
  <c r="G344" i="27"/>
  <c r="G345" i="27"/>
  <c r="G346" i="27"/>
  <c r="G347" i="27"/>
  <c r="G348" i="27"/>
  <c r="G349" i="27"/>
  <c r="G350" i="27"/>
  <c r="G351" i="27"/>
  <c r="G352" i="27"/>
  <c r="G353" i="27"/>
  <c r="G354" i="27"/>
  <c r="G355" i="27"/>
  <c r="G356" i="27"/>
  <c r="G357" i="27"/>
  <c r="G358" i="27"/>
  <c r="G359" i="27"/>
  <c r="G360" i="27"/>
  <c r="G361" i="27"/>
  <c r="G362" i="27"/>
  <c r="G363" i="27"/>
  <c r="G364" i="27"/>
  <c r="G365" i="27"/>
  <c r="G366" i="27"/>
  <c r="G367" i="27"/>
  <c r="G368" i="27"/>
  <c r="G369" i="27"/>
  <c r="G370" i="27"/>
  <c r="G371" i="27"/>
  <c r="G372" i="27"/>
  <c r="G373" i="27"/>
  <c r="G374" i="27"/>
  <c r="G375" i="27"/>
  <c r="G376" i="27"/>
  <c r="G377" i="27"/>
  <c r="G378" i="27"/>
  <c r="G379" i="27"/>
  <c r="G380" i="27"/>
  <c r="G381" i="27"/>
  <c r="G382" i="27"/>
  <c r="G383" i="27"/>
  <c r="G384" i="27"/>
  <c r="G385" i="27"/>
  <c r="G386" i="27"/>
  <c r="G387" i="27"/>
  <c r="G388" i="27"/>
  <c r="G389" i="27"/>
  <c r="G390" i="27"/>
  <c r="G391" i="27"/>
  <c r="G392" i="27"/>
  <c r="G393" i="27"/>
  <c r="G394" i="27"/>
  <c r="G395" i="27"/>
  <c r="G396" i="27"/>
  <c r="G397" i="27"/>
  <c r="G398" i="27"/>
  <c r="G399" i="27"/>
  <c r="G400" i="27"/>
  <c r="G401" i="27"/>
  <c r="G402" i="27"/>
  <c r="G403" i="27"/>
  <c r="G404" i="27"/>
  <c r="G405" i="27"/>
  <c r="G406" i="27"/>
  <c r="G407" i="27"/>
  <c r="G408" i="27"/>
  <c r="G409" i="27"/>
  <c r="G410" i="27"/>
  <c r="G411" i="27"/>
  <c r="G412" i="27"/>
  <c r="G413" i="27"/>
  <c r="G414" i="27"/>
  <c r="G415" i="27"/>
  <c r="G416" i="27"/>
  <c r="G417" i="27"/>
  <c r="G418" i="27"/>
  <c r="G419" i="27"/>
  <c r="G420" i="27"/>
  <c r="G421" i="27"/>
  <c r="G422" i="27"/>
  <c r="G423" i="27"/>
  <c r="G424" i="27"/>
  <c r="G425" i="27"/>
  <c r="G426" i="27"/>
  <c r="G427" i="27"/>
  <c r="G428" i="27"/>
  <c r="G429" i="27"/>
  <c r="G430" i="27"/>
  <c r="G431" i="27"/>
  <c r="G432" i="27"/>
  <c r="G433" i="27"/>
  <c r="G434" i="27"/>
  <c r="G435" i="27"/>
  <c r="G436" i="27"/>
  <c r="G437" i="27"/>
  <c r="G438" i="27"/>
  <c r="G439" i="27"/>
  <c r="G440" i="27"/>
  <c r="G441" i="27"/>
  <c r="G442" i="27"/>
  <c r="G443" i="27"/>
  <c r="G444" i="27"/>
  <c r="G445" i="27"/>
  <c r="G446" i="27"/>
  <c r="G447" i="27"/>
  <c r="G448" i="27"/>
  <c r="G449" i="27"/>
  <c r="G450" i="27"/>
  <c r="G451" i="27"/>
  <c r="G452" i="27"/>
  <c r="G453" i="27"/>
  <c r="G454" i="27"/>
  <c r="G455" i="27"/>
  <c r="G456" i="27"/>
  <c r="G457" i="27"/>
  <c r="G458" i="27"/>
  <c r="G459" i="27"/>
  <c r="G460" i="27"/>
  <c r="G461" i="27"/>
  <c r="G462" i="27"/>
  <c r="G463" i="27"/>
  <c r="G464" i="27"/>
  <c r="G465" i="27"/>
  <c r="G466" i="27"/>
  <c r="G467" i="27"/>
  <c r="G468" i="27"/>
  <c r="G469" i="27"/>
  <c r="G470" i="27"/>
  <c r="G471" i="27"/>
  <c r="G472" i="27"/>
  <c r="G473" i="27"/>
  <c r="G474" i="27"/>
  <c r="G475" i="27"/>
  <c r="G476" i="27"/>
  <c r="G477" i="27"/>
  <c r="G478" i="27"/>
  <c r="G479" i="27"/>
  <c r="G480" i="27"/>
  <c r="G481" i="27"/>
  <c r="G482" i="27"/>
  <c r="G483" i="27"/>
  <c r="G484" i="27"/>
  <c r="G485" i="27"/>
  <c r="G486" i="27"/>
  <c r="G487" i="27"/>
  <c r="G488" i="27"/>
  <c r="G489" i="27"/>
  <c r="G490" i="27"/>
  <c r="G491" i="27"/>
  <c r="G492" i="27"/>
  <c r="G493" i="27"/>
  <c r="G494" i="27"/>
  <c r="G495" i="27"/>
  <c r="G496" i="27"/>
  <c r="G497" i="27"/>
  <c r="G498" i="27"/>
  <c r="G499" i="27"/>
  <c r="G500" i="27"/>
  <c r="G501" i="27"/>
  <c r="G502" i="27"/>
  <c r="G503" i="27"/>
  <c r="G504" i="27"/>
  <c r="G505" i="27"/>
  <c r="G506" i="27"/>
  <c r="G507" i="27"/>
  <c r="G508" i="27"/>
  <c r="G509" i="27"/>
  <c r="G510" i="27"/>
  <c r="G511" i="27"/>
  <c r="G512" i="27"/>
  <c r="G513" i="27"/>
  <c r="G514" i="27"/>
  <c r="G515" i="27"/>
  <c r="G516" i="27"/>
  <c r="G517" i="27"/>
  <c r="G518" i="27"/>
  <c r="G519" i="27"/>
  <c r="G520" i="27"/>
  <c r="G521" i="27"/>
  <c r="G522" i="27"/>
  <c r="G523" i="27"/>
  <c r="G524" i="27"/>
  <c r="G525" i="27"/>
  <c r="G526" i="27"/>
  <c r="G527" i="27"/>
  <c r="G528" i="27"/>
  <c r="G529" i="27"/>
  <c r="G530" i="27"/>
  <c r="G531" i="27"/>
  <c r="G532" i="27"/>
  <c r="G533" i="27"/>
  <c r="G534" i="27"/>
  <c r="G535" i="27"/>
  <c r="G536" i="27"/>
  <c r="G537" i="27"/>
  <c r="G538" i="27"/>
  <c r="G539" i="27"/>
  <c r="G540" i="27"/>
  <c r="G541" i="27"/>
  <c r="G542" i="27"/>
  <c r="G543" i="27"/>
  <c r="G544" i="27"/>
  <c r="G545" i="27"/>
  <c r="G546" i="27"/>
  <c r="G547" i="27"/>
  <c r="G548" i="27"/>
  <c r="G549" i="27"/>
  <c r="G550" i="27"/>
  <c r="G551" i="27"/>
  <c r="G552" i="27"/>
  <c r="G553" i="27"/>
  <c r="G554" i="27"/>
  <c r="G555" i="27"/>
  <c r="G556" i="27"/>
  <c r="G557" i="27"/>
  <c r="G558" i="27"/>
  <c r="G559" i="27"/>
  <c r="G560" i="27"/>
  <c r="G561" i="27"/>
  <c r="G562" i="27"/>
  <c r="G563" i="27"/>
  <c r="G564" i="27"/>
  <c r="G565" i="27"/>
  <c r="G566" i="27"/>
  <c r="G567" i="27"/>
  <c r="G568" i="27"/>
  <c r="G569" i="27"/>
  <c r="G570" i="27"/>
  <c r="G571" i="27"/>
  <c r="G572" i="27"/>
  <c r="G573" i="27"/>
  <c r="G574" i="27"/>
  <c r="G575" i="27"/>
  <c r="G576" i="27"/>
  <c r="G577" i="27"/>
  <c r="G578" i="27"/>
  <c r="G579" i="27"/>
  <c r="G580" i="27"/>
  <c r="G581" i="27"/>
  <c r="G582" i="27"/>
  <c r="G583" i="27"/>
  <c r="G584" i="27"/>
  <c r="G585" i="27"/>
  <c r="G586" i="27"/>
  <c r="G587" i="27"/>
  <c r="G588" i="27"/>
  <c r="G589" i="27"/>
  <c r="G590" i="27"/>
  <c r="G591" i="27"/>
  <c r="G592" i="27"/>
  <c r="G593" i="27"/>
  <c r="G594" i="27"/>
  <c r="G595" i="27"/>
  <c r="G596" i="27"/>
  <c r="G597" i="27"/>
  <c r="G598" i="27"/>
  <c r="G599" i="27"/>
  <c r="G600" i="27"/>
  <c r="G601" i="27"/>
  <c r="G602" i="27"/>
  <c r="G603" i="27"/>
  <c r="G604" i="27"/>
  <c r="G605" i="27"/>
  <c r="G606" i="27"/>
  <c r="G607" i="27"/>
  <c r="G608" i="27"/>
  <c r="G609" i="27"/>
  <c r="G610" i="27"/>
  <c r="G611" i="27"/>
  <c r="G612" i="27"/>
  <c r="G613" i="27"/>
  <c r="G614" i="27"/>
  <c r="G615" i="27"/>
  <c r="G616" i="27"/>
  <c r="G617" i="27"/>
  <c r="G618" i="27"/>
  <c r="G619" i="27"/>
  <c r="G620" i="27"/>
  <c r="G621" i="27"/>
  <c r="G622" i="27"/>
  <c r="G623" i="27"/>
  <c r="G624" i="27"/>
  <c r="G625" i="27"/>
  <c r="G626" i="27"/>
  <c r="G627" i="27"/>
  <c r="G628" i="27"/>
  <c r="G629" i="27"/>
  <c r="G630" i="27"/>
  <c r="G631" i="27"/>
  <c r="G632" i="27"/>
  <c r="G633" i="27"/>
  <c r="G634" i="27"/>
  <c r="G635" i="27"/>
  <c r="G636" i="27"/>
  <c r="G637" i="27"/>
  <c r="G638" i="27"/>
  <c r="G639" i="27"/>
  <c r="G640" i="27"/>
  <c r="G641" i="27"/>
  <c r="G642" i="27"/>
  <c r="G643" i="27"/>
  <c r="G644" i="27"/>
  <c r="G645" i="27"/>
  <c r="G646" i="27"/>
  <c r="G647" i="27"/>
  <c r="G648" i="27"/>
  <c r="G649" i="27"/>
  <c r="G650" i="27"/>
  <c r="G651" i="27"/>
  <c r="G652" i="27"/>
  <c r="G653" i="27"/>
  <c r="G654" i="27"/>
  <c r="G655" i="27"/>
  <c r="G656" i="27"/>
  <c r="G657" i="27"/>
  <c r="G658" i="27"/>
  <c r="G659" i="27"/>
  <c r="G660" i="27"/>
  <c r="G661" i="27"/>
  <c r="G662" i="27"/>
  <c r="G663" i="27"/>
  <c r="G664" i="27"/>
  <c r="G665" i="27"/>
  <c r="G666" i="27"/>
  <c r="G667" i="27"/>
  <c r="G668" i="27"/>
  <c r="G669" i="27"/>
  <c r="G670" i="27"/>
  <c r="G671" i="27"/>
  <c r="G672" i="27"/>
  <c r="G673" i="27"/>
  <c r="G674" i="27"/>
  <c r="G675" i="27"/>
  <c r="G676" i="27"/>
  <c r="G677" i="27"/>
  <c r="G678" i="27"/>
  <c r="G679" i="27"/>
  <c r="G680" i="27"/>
  <c r="G681" i="27"/>
  <c r="G682" i="27"/>
  <c r="G683" i="27"/>
  <c r="G684" i="27"/>
  <c r="G685" i="27"/>
  <c r="G686" i="27"/>
  <c r="G687" i="27"/>
  <c r="G688" i="27"/>
  <c r="G689" i="27"/>
  <c r="G690" i="27"/>
  <c r="G691" i="27"/>
  <c r="G692" i="27"/>
  <c r="G693" i="27"/>
  <c r="G694" i="27"/>
  <c r="G695" i="27"/>
  <c r="G696" i="27"/>
  <c r="G697" i="27"/>
  <c r="G698" i="27"/>
  <c r="G699" i="27"/>
  <c r="G700" i="27"/>
  <c r="G701" i="27"/>
  <c r="G702" i="27"/>
  <c r="G703" i="27"/>
  <c r="G704" i="27"/>
  <c r="G705" i="27"/>
  <c r="G706" i="27"/>
  <c r="G707" i="27"/>
  <c r="G708" i="27"/>
  <c r="G709" i="27"/>
  <c r="G710" i="27"/>
  <c r="G711" i="27"/>
  <c r="G712" i="27"/>
  <c r="G713" i="27"/>
  <c r="G714" i="27"/>
  <c r="G715" i="27"/>
  <c r="G716" i="27"/>
  <c r="G717" i="27"/>
  <c r="G718" i="27"/>
  <c r="G719" i="27"/>
  <c r="G720" i="27"/>
  <c r="G721" i="27"/>
  <c r="G722" i="27"/>
  <c r="G723" i="27"/>
  <c r="G724" i="27"/>
  <c r="G725" i="27"/>
  <c r="G726" i="27"/>
  <c r="G727" i="27"/>
  <c r="G728" i="27"/>
  <c r="G729" i="27"/>
  <c r="G730" i="27"/>
  <c r="G731" i="27"/>
  <c r="G732" i="27"/>
  <c r="G733" i="27"/>
  <c r="G734" i="27"/>
  <c r="G735" i="27"/>
  <c r="G736" i="27"/>
  <c r="G737" i="27"/>
  <c r="G738" i="27"/>
  <c r="G739" i="27"/>
  <c r="G740" i="27"/>
  <c r="G741" i="27"/>
  <c r="G742" i="27"/>
  <c r="G743" i="27"/>
  <c r="G744" i="27"/>
  <c r="G745" i="27"/>
  <c r="G746" i="27"/>
  <c r="G747" i="27"/>
  <c r="G748" i="27"/>
  <c r="G749" i="27"/>
  <c r="G750" i="27"/>
  <c r="G751" i="27"/>
  <c r="G752" i="27"/>
  <c r="G753" i="27"/>
  <c r="G754" i="27"/>
  <c r="G755" i="27"/>
  <c r="G756" i="27"/>
  <c r="G757" i="27"/>
  <c r="G758" i="27"/>
  <c r="G759" i="27"/>
  <c r="G760" i="27"/>
  <c r="G761" i="27"/>
  <c r="G762" i="27"/>
  <c r="G763" i="27"/>
  <c r="G764" i="27"/>
  <c r="G765" i="27"/>
  <c r="G766" i="27"/>
  <c r="G767" i="27"/>
  <c r="G768" i="27"/>
  <c r="G769" i="27"/>
  <c r="G770" i="27"/>
  <c r="G771" i="27"/>
  <c r="G772" i="27"/>
  <c r="G773" i="27"/>
  <c r="G774" i="27"/>
  <c r="G775" i="27"/>
  <c r="G776" i="27"/>
  <c r="G777" i="27"/>
  <c r="G778" i="27"/>
  <c r="G779" i="27"/>
  <c r="G780" i="27"/>
  <c r="G781" i="27"/>
  <c r="G782" i="27"/>
  <c r="G783" i="27"/>
  <c r="G784" i="27"/>
  <c r="G785" i="27"/>
  <c r="G786" i="27"/>
  <c r="G787" i="27"/>
  <c r="G788" i="27"/>
  <c r="G789" i="27"/>
  <c r="G790" i="27"/>
  <c r="G791" i="27"/>
  <c r="G792" i="27"/>
  <c r="G793" i="27"/>
  <c r="G794" i="27"/>
  <c r="G795" i="27"/>
  <c r="G796" i="27"/>
  <c r="G797" i="27"/>
  <c r="G798" i="27"/>
  <c r="G799" i="27"/>
  <c r="G800" i="27"/>
  <c r="G801" i="27"/>
  <c r="G802" i="27"/>
  <c r="G803" i="27"/>
  <c r="G804" i="27"/>
  <c r="G805" i="27"/>
  <c r="G806" i="27"/>
  <c r="G807" i="27"/>
  <c r="G808" i="27"/>
  <c r="G809" i="27"/>
  <c r="G810" i="27"/>
  <c r="G811" i="27"/>
  <c r="G812" i="27"/>
  <c r="G813" i="27"/>
  <c r="G814" i="27"/>
  <c r="G815" i="27"/>
  <c r="G816" i="27"/>
  <c r="G817" i="27"/>
  <c r="G818" i="27"/>
  <c r="G819" i="27"/>
  <c r="G820" i="27"/>
  <c r="G821" i="27"/>
  <c r="G822" i="27"/>
  <c r="G823" i="27"/>
  <c r="G824" i="27"/>
  <c r="G825" i="27"/>
  <c r="G826" i="27"/>
  <c r="G827" i="27"/>
  <c r="G828" i="27"/>
  <c r="G829" i="27"/>
  <c r="G830" i="27"/>
  <c r="G831" i="27"/>
  <c r="G832" i="27"/>
  <c r="G833" i="27"/>
  <c r="G834" i="27"/>
  <c r="G835" i="27"/>
  <c r="G836" i="27"/>
  <c r="G837" i="27"/>
  <c r="G838" i="27"/>
  <c r="G839" i="27"/>
  <c r="G840" i="27"/>
  <c r="G841" i="27"/>
  <c r="G842" i="27"/>
  <c r="G843" i="27"/>
  <c r="G844" i="27"/>
  <c r="G845" i="27"/>
  <c r="G846" i="27"/>
  <c r="G847" i="27"/>
  <c r="G848" i="27"/>
  <c r="G849" i="27"/>
  <c r="G850" i="27"/>
  <c r="G851" i="27"/>
  <c r="G852" i="27"/>
  <c r="G853" i="27"/>
  <c r="G64" i="27"/>
  <c r="B7" i="27" l="1"/>
  <c r="C7" i="27"/>
  <c r="D7" i="27"/>
  <c r="E7" i="27"/>
  <c r="K8" i="27"/>
  <c r="A9" i="27"/>
  <c r="B8" i="27" l="1"/>
  <c r="C8" i="27"/>
  <c r="K9" i="27"/>
  <c r="A10" i="27"/>
  <c r="E8" i="27"/>
  <c r="D8" i="27"/>
  <c r="J6" i="7"/>
  <c r="M6" i="7" s="1"/>
  <c r="F6" i="7"/>
  <c r="G7" i="7"/>
  <c r="B9" i="27" l="1"/>
  <c r="C9" i="27"/>
  <c r="K10" i="27"/>
  <c r="A11" i="27"/>
  <c r="D9" i="27"/>
  <c r="E9" i="27"/>
  <c r="K64" i="27"/>
  <c r="F7" i="7"/>
  <c r="L6" i="7"/>
  <c r="P6" i="7"/>
  <c r="S6" i="7" s="1"/>
  <c r="V6" i="7" s="1"/>
  <c r="I6" i="7"/>
  <c r="J7" i="7"/>
  <c r="G8" i="7"/>
  <c r="B10" i="27" l="1"/>
  <c r="C10" i="27"/>
  <c r="B64" i="27"/>
  <c r="C64" i="27"/>
  <c r="A12" i="27"/>
  <c r="K11" i="27"/>
  <c r="D10" i="27"/>
  <c r="E10" i="27"/>
  <c r="E64" i="27"/>
  <c r="D64" i="27"/>
  <c r="F8" i="7"/>
  <c r="G9" i="7"/>
  <c r="I7" i="7"/>
  <c r="J8" i="7"/>
  <c r="S7" i="7"/>
  <c r="O6" i="7"/>
  <c r="S5" i="7"/>
  <c r="U6" i="7"/>
  <c r="Y6" i="7"/>
  <c r="B11" i="27" l="1"/>
  <c r="C11" i="27"/>
  <c r="D11" i="27"/>
  <c r="E11" i="27"/>
  <c r="K12" i="27"/>
  <c r="A13" i="27"/>
  <c r="V7" i="7"/>
  <c r="P7" i="7"/>
  <c r="F9" i="7"/>
  <c r="G10" i="7"/>
  <c r="S8" i="7"/>
  <c r="I8" i="7"/>
  <c r="J9" i="7"/>
  <c r="L7" i="7"/>
  <c r="M8" i="7"/>
  <c r="X6" i="7"/>
  <c r="AB6" i="7"/>
  <c r="B12" i="27" l="1"/>
  <c r="C12" i="27"/>
  <c r="K13" i="27"/>
  <c r="A14" i="27"/>
  <c r="D12" i="27"/>
  <c r="E12" i="27"/>
  <c r="P8" i="7"/>
  <c r="O8" i="7" s="1"/>
  <c r="V8" i="7"/>
  <c r="Y7" i="7"/>
  <c r="G11" i="7"/>
  <c r="G12" i="7" s="1"/>
  <c r="O7" i="7"/>
  <c r="U7" i="7"/>
  <c r="F10" i="7"/>
  <c r="S9" i="7"/>
  <c r="J10" i="7"/>
  <c r="I9" i="7"/>
  <c r="M9" i="7"/>
  <c r="L8" i="7"/>
  <c r="AA6" i="7"/>
  <c r="AE6" i="7"/>
  <c r="B13" i="27" l="1"/>
  <c r="C13" i="27"/>
  <c r="D13" i="27"/>
  <c r="E13" i="27"/>
  <c r="A15" i="27"/>
  <c r="K14" i="27"/>
  <c r="P9" i="7"/>
  <c r="O9" i="7" s="1"/>
  <c r="U8" i="7"/>
  <c r="V9" i="7"/>
  <c r="V10" i="7" s="1"/>
  <c r="F11" i="7"/>
  <c r="AB7" i="7"/>
  <c r="Y8" i="7"/>
  <c r="Y9" i="7" s="1"/>
  <c r="X7" i="7"/>
  <c r="S10" i="7"/>
  <c r="M10" i="7"/>
  <c r="L9" i="7"/>
  <c r="I10" i="7"/>
  <c r="J11" i="7"/>
  <c r="AH6" i="7"/>
  <c r="AD6" i="7"/>
  <c r="F12" i="7"/>
  <c r="G13" i="7"/>
  <c r="B14" i="27" l="1"/>
  <c r="C14" i="27"/>
  <c r="E14" i="27"/>
  <c r="D14" i="27"/>
  <c r="K15" i="27"/>
  <c r="A16" i="27"/>
  <c r="P10" i="7"/>
  <c r="O10" i="7" s="1"/>
  <c r="U9" i="7"/>
  <c r="X8" i="7"/>
  <c r="AE7" i="7"/>
  <c r="AB8" i="7"/>
  <c r="AA8" i="7" s="1"/>
  <c r="AA7" i="7"/>
  <c r="U10" i="7"/>
  <c r="V11" i="7"/>
  <c r="S11" i="7"/>
  <c r="I11" i="7"/>
  <c r="J12" i="7"/>
  <c r="M11" i="7"/>
  <c r="L10" i="7"/>
  <c r="X9" i="7"/>
  <c r="Y10" i="7"/>
  <c r="F13" i="7"/>
  <c r="G14" i="7"/>
  <c r="AG6" i="7"/>
  <c r="AK6" i="7"/>
  <c r="AN6" i="7" s="1"/>
  <c r="AQ6" i="7" s="1"/>
  <c r="AP6" i="7" s="1"/>
  <c r="B15" i="27" l="1"/>
  <c r="C15" i="27"/>
  <c r="K16" i="27"/>
  <c r="A17" i="27"/>
  <c r="D15" i="27"/>
  <c r="E15" i="27"/>
  <c r="P11" i="7"/>
  <c r="P12" i="7" s="1"/>
  <c r="AE8" i="7"/>
  <c r="AB9" i="7"/>
  <c r="U11" i="7"/>
  <c r="AD7" i="7"/>
  <c r="AH7" i="7"/>
  <c r="V12" i="7"/>
  <c r="S12" i="7"/>
  <c r="I12" i="7"/>
  <c r="J13" i="7"/>
  <c r="M12" i="7"/>
  <c r="L11" i="7"/>
  <c r="AJ6" i="7"/>
  <c r="G15" i="7"/>
  <c r="F14" i="7"/>
  <c r="X10" i="7"/>
  <c r="Y11" i="7"/>
  <c r="B16" i="27" l="1"/>
  <c r="C16" i="27"/>
  <c r="O11" i="7"/>
  <c r="E16" i="27"/>
  <c r="D16" i="27"/>
  <c r="A18" i="27"/>
  <c r="K17" i="27"/>
  <c r="V13" i="7"/>
  <c r="AE9" i="7"/>
  <c r="AE10" i="7" s="1"/>
  <c r="AE11" i="7" s="1"/>
  <c r="AD8" i="7"/>
  <c r="AH8" i="7"/>
  <c r="AG8" i="7" s="1"/>
  <c r="AB10" i="7"/>
  <c r="AB11" i="7" s="1"/>
  <c r="AA9" i="7"/>
  <c r="AK7" i="7"/>
  <c r="U12" i="7"/>
  <c r="AG7" i="7"/>
  <c r="S13" i="7"/>
  <c r="M13" i="7"/>
  <c r="L12" i="7"/>
  <c r="J14" i="7"/>
  <c r="I13" i="7"/>
  <c r="P13" i="7"/>
  <c r="O12" i="7"/>
  <c r="G16" i="7"/>
  <c r="F15" i="7"/>
  <c r="AM6" i="7"/>
  <c r="Y12" i="7"/>
  <c r="X11" i="7"/>
  <c r="B17" i="27" l="1"/>
  <c r="C17" i="27"/>
  <c r="D17" i="27"/>
  <c r="E17" i="27"/>
  <c r="K18" i="27"/>
  <c r="A19" i="27"/>
  <c r="AA10" i="7"/>
  <c r="AH9" i="7"/>
  <c r="AG9" i="7" s="1"/>
  <c r="AD9" i="7"/>
  <c r="U13" i="7"/>
  <c r="V14" i="7"/>
  <c r="V15" i="7" s="1"/>
  <c r="S14" i="7"/>
  <c r="AN7" i="7"/>
  <c r="AQ7" i="7" s="1"/>
  <c r="AJ7" i="7"/>
  <c r="AK8" i="7"/>
  <c r="AJ8" i="7" s="1"/>
  <c r="AD10" i="7"/>
  <c r="J15" i="7"/>
  <c r="I14" i="7"/>
  <c r="O13" i="7"/>
  <c r="P14" i="7"/>
  <c r="L13" i="7"/>
  <c r="M14" i="7"/>
  <c r="AA11" i="7"/>
  <c r="AB12" i="7"/>
  <c r="AE12" i="7"/>
  <c r="AD11" i="7"/>
  <c r="Y13" i="7"/>
  <c r="X12" i="7"/>
  <c r="F16" i="7"/>
  <c r="G17" i="7"/>
  <c r="B18" i="27" l="1"/>
  <c r="C18" i="27"/>
  <c r="D18" i="27"/>
  <c r="E18" i="27"/>
  <c r="A20" i="27"/>
  <c r="K19" i="27"/>
  <c r="AH10" i="7"/>
  <c r="AG10" i="7" s="1"/>
  <c r="U14" i="7"/>
  <c r="AP7" i="7"/>
  <c r="AQ8" i="7"/>
  <c r="S15" i="7"/>
  <c r="S16" i="7" s="1"/>
  <c r="AM7" i="7"/>
  <c r="AN8" i="7"/>
  <c r="AK9" i="7"/>
  <c r="L14" i="7"/>
  <c r="M15" i="7"/>
  <c r="P15" i="7"/>
  <c r="O14" i="7"/>
  <c r="I15" i="7"/>
  <c r="J16" i="7"/>
  <c r="G18" i="7"/>
  <c r="F17" i="7"/>
  <c r="AB13" i="7"/>
  <c r="AA12" i="7"/>
  <c r="V16" i="7"/>
  <c r="U15" i="7"/>
  <c r="X13" i="7"/>
  <c r="Y14" i="7"/>
  <c r="AE13" i="7"/>
  <c r="AD12" i="7"/>
  <c r="B19" i="27" l="1"/>
  <c r="C19" i="27"/>
  <c r="E19" i="27"/>
  <c r="D19" i="27"/>
  <c r="K20" i="27"/>
  <c r="A21" i="27"/>
  <c r="AH11" i="7"/>
  <c r="AG11" i="7" s="1"/>
  <c r="AP8" i="7"/>
  <c r="AQ9" i="7"/>
  <c r="AJ9" i="7"/>
  <c r="AK10" i="7"/>
  <c r="AN9" i="7"/>
  <c r="AM8" i="7"/>
  <c r="O15" i="7"/>
  <c r="P16" i="7"/>
  <c r="J17" i="7"/>
  <c r="I16" i="7"/>
  <c r="M16" i="7"/>
  <c r="L15" i="7"/>
  <c r="Y15" i="7"/>
  <c r="X14" i="7"/>
  <c r="U16" i="7"/>
  <c r="V17" i="7"/>
  <c r="S17" i="7"/>
  <c r="AE14" i="7"/>
  <c r="AD13" i="7"/>
  <c r="AA13" i="7"/>
  <c r="AB14" i="7"/>
  <c r="G19" i="7"/>
  <c r="F18" i="7"/>
  <c r="B20" i="27" l="1"/>
  <c r="C20" i="27"/>
  <c r="AH12" i="7"/>
  <c r="AH13" i="7" s="1"/>
  <c r="AH14" i="7" s="1"/>
  <c r="K21" i="27"/>
  <c r="A22" i="27"/>
  <c r="D20" i="27"/>
  <c r="E20" i="27"/>
  <c r="AQ10" i="7"/>
  <c r="AP9" i="7"/>
  <c r="AK11" i="7"/>
  <c r="AK12" i="7" s="1"/>
  <c r="AJ10" i="7"/>
  <c r="AN10" i="7"/>
  <c r="AM9" i="7"/>
  <c r="J18" i="7"/>
  <c r="I17" i="7"/>
  <c r="O16" i="7"/>
  <c r="P17" i="7"/>
  <c r="M17" i="7"/>
  <c r="L16" i="7"/>
  <c r="U17" i="7"/>
  <c r="V18" i="7"/>
  <c r="AB15" i="7"/>
  <c r="AA14" i="7"/>
  <c r="G20" i="7"/>
  <c r="F19" i="7"/>
  <c r="AD14" i="7"/>
  <c r="AE15" i="7"/>
  <c r="S18" i="7"/>
  <c r="X15" i="7"/>
  <c r="Y16" i="7"/>
  <c r="B21" i="27" l="1"/>
  <c r="C21" i="27"/>
  <c r="AG12" i="7"/>
  <c r="A23" i="27"/>
  <c r="K22" i="27"/>
  <c r="D21" i="27"/>
  <c r="E21" i="27"/>
  <c r="AJ11" i="7"/>
  <c r="AG13" i="7"/>
  <c r="AQ11" i="7"/>
  <c r="AP10" i="7"/>
  <c r="AM10" i="7"/>
  <c r="AN11" i="7"/>
  <c r="AH15" i="7"/>
  <c r="O17" i="7"/>
  <c r="P18" i="7"/>
  <c r="L17" i="7"/>
  <c r="M18" i="7"/>
  <c r="J19" i="7"/>
  <c r="I18" i="7"/>
  <c r="V19" i="7"/>
  <c r="U18" i="7"/>
  <c r="AG14" i="7"/>
  <c r="AJ12" i="7"/>
  <c r="AK13" i="7"/>
  <c r="AD15" i="7"/>
  <c r="AE16" i="7"/>
  <c r="X16" i="7"/>
  <c r="Y17" i="7"/>
  <c r="S19" i="7"/>
  <c r="F20" i="7"/>
  <c r="G21" i="7"/>
  <c r="AA15" i="7"/>
  <c r="AB16" i="7"/>
  <c r="B22" i="27" l="1"/>
  <c r="C22" i="27"/>
  <c r="D22" i="27"/>
  <c r="E22" i="27"/>
  <c r="K23" i="27"/>
  <c r="A24" i="27"/>
  <c r="AP11" i="7"/>
  <c r="AQ12" i="7"/>
  <c r="AM11" i="7"/>
  <c r="AN12" i="7"/>
  <c r="AH16" i="7"/>
  <c r="M19" i="7"/>
  <c r="L18" i="7"/>
  <c r="P19" i="7"/>
  <c r="O18" i="7"/>
  <c r="J20" i="7"/>
  <c r="I19" i="7"/>
  <c r="AE17" i="7"/>
  <c r="AD16" i="7"/>
  <c r="X17" i="7"/>
  <c r="Y18" i="7"/>
  <c r="F21" i="7"/>
  <c r="G22" i="7"/>
  <c r="AG15" i="7"/>
  <c r="AB17" i="7"/>
  <c r="AA16" i="7"/>
  <c r="AJ13" i="7"/>
  <c r="AK14" i="7"/>
  <c r="S20" i="7"/>
  <c r="V20" i="7"/>
  <c r="U19" i="7"/>
  <c r="B23" i="27" l="1"/>
  <c r="C23" i="27"/>
  <c r="K24" i="27"/>
  <c r="A25" i="27"/>
  <c r="D23" i="27"/>
  <c r="E23" i="27"/>
  <c r="AP12" i="7"/>
  <c r="AQ13" i="7"/>
  <c r="AN13" i="7"/>
  <c r="AM12" i="7"/>
  <c r="AH17" i="7"/>
  <c r="O19" i="7"/>
  <c r="P20" i="7"/>
  <c r="J21" i="7"/>
  <c r="I20" i="7"/>
  <c r="L19" i="7"/>
  <c r="M20" i="7"/>
  <c r="X18" i="7"/>
  <c r="Y19" i="7"/>
  <c r="S21" i="7"/>
  <c r="G23" i="7"/>
  <c r="F22" i="7"/>
  <c r="AG16" i="7"/>
  <c r="AE18" i="7"/>
  <c r="AD17" i="7"/>
  <c r="AK15" i="7"/>
  <c r="AJ14" i="7"/>
  <c r="U20" i="7"/>
  <c r="V21" i="7"/>
  <c r="AB18" i="7"/>
  <c r="AA17" i="7"/>
  <c r="B24" i="27" l="1"/>
  <c r="C24" i="27"/>
  <c r="K25" i="27"/>
  <c r="A26" i="27"/>
  <c r="E24" i="27"/>
  <c r="D24" i="27"/>
  <c r="AQ14" i="7"/>
  <c r="AP13" i="7"/>
  <c r="AM13" i="7"/>
  <c r="AN14" i="7"/>
  <c r="I21" i="7"/>
  <c r="J22" i="7"/>
  <c r="O20" i="7"/>
  <c r="P21" i="7"/>
  <c r="M21" i="7"/>
  <c r="L20" i="7"/>
  <c r="U21" i="7"/>
  <c r="V22" i="7"/>
  <c r="Y20" i="7"/>
  <c r="X19" i="7"/>
  <c r="AJ15" i="7"/>
  <c r="AK16" i="7"/>
  <c r="AG17" i="7"/>
  <c r="AH18" i="7"/>
  <c r="AA18" i="7"/>
  <c r="AB19" i="7"/>
  <c r="AE19" i="7"/>
  <c r="AD18" i="7"/>
  <c r="G24" i="7"/>
  <c r="F23" i="7"/>
  <c r="S22" i="7"/>
  <c r="B25" i="27" l="1"/>
  <c r="C25" i="27"/>
  <c r="K26" i="27"/>
  <c r="A27" i="27"/>
  <c r="D25" i="27"/>
  <c r="E25" i="27"/>
  <c r="AQ15" i="7"/>
  <c r="AP14" i="7"/>
  <c r="AM14" i="7"/>
  <c r="AN15" i="7"/>
  <c r="O21" i="7"/>
  <c r="P22" i="7"/>
  <c r="I22" i="7"/>
  <c r="J23" i="7"/>
  <c r="M22" i="7"/>
  <c r="L21" i="7"/>
  <c r="F24" i="7"/>
  <c r="G25" i="7"/>
  <c r="Y21" i="7"/>
  <c r="X20" i="7"/>
  <c r="AB20" i="7"/>
  <c r="AA19" i="7"/>
  <c r="AH19" i="7"/>
  <c r="AG18" i="7"/>
  <c r="U22" i="7"/>
  <c r="V23" i="7"/>
  <c r="S23" i="7"/>
  <c r="AD19" i="7"/>
  <c r="AE20" i="7"/>
  <c r="AK17" i="7"/>
  <c r="AJ16" i="7"/>
  <c r="B26" i="27" l="1"/>
  <c r="C26" i="27"/>
  <c r="A28" i="27"/>
  <c r="K27" i="27"/>
  <c r="D26" i="27"/>
  <c r="E26" i="27"/>
  <c r="AQ16" i="7"/>
  <c r="AP15" i="7"/>
  <c r="AN16" i="7"/>
  <c r="AM15" i="7"/>
  <c r="O22" i="7"/>
  <c r="P23" i="7"/>
  <c r="I23" i="7"/>
  <c r="J24" i="7"/>
  <c r="L22" i="7"/>
  <c r="M23" i="7"/>
  <c r="F25" i="7"/>
  <c r="G26" i="7"/>
  <c r="AK18" i="7"/>
  <c r="AJ17" i="7"/>
  <c r="S24" i="7"/>
  <c r="AG19" i="7"/>
  <c r="AH20" i="7"/>
  <c r="AB21" i="7"/>
  <c r="AA20" i="7"/>
  <c r="AD20" i="7"/>
  <c r="AE21" i="7"/>
  <c r="V24" i="7"/>
  <c r="U23" i="7"/>
  <c r="Y22" i="7"/>
  <c r="X21" i="7"/>
  <c r="B27" i="27" l="1"/>
  <c r="C27" i="27"/>
  <c r="D27" i="27"/>
  <c r="E27" i="27"/>
  <c r="K28" i="27"/>
  <c r="A29" i="27"/>
  <c r="AP16" i="7"/>
  <c r="AQ17" i="7"/>
  <c r="AM16" i="7"/>
  <c r="AN17" i="7"/>
  <c r="P24" i="7"/>
  <c r="O23" i="7"/>
  <c r="I24" i="7"/>
  <c r="J25" i="7"/>
  <c r="L23" i="7"/>
  <c r="M24" i="7"/>
  <c r="AK19" i="7"/>
  <c r="AJ18" i="7"/>
  <c r="G27" i="7"/>
  <c r="F26" i="7"/>
  <c r="Y23" i="7"/>
  <c r="X22" i="7"/>
  <c r="V25" i="7"/>
  <c r="U24" i="7"/>
  <c r="AB22" i="7"/>
  <c r="AA21" i="7"/>
  <c r="S25" i="7"/>
  <c r="AD21" i="7"/>
  <c r="AE22" i="7"/>
  <c r="AH21" i="7"/>
  <c r="AG20" i="7"/>
  <c r="B28" i="27" l="1"/>
  <c r="C28" i="27"/>
  <c r="K29" i="27"/>
  <c r="A30" i="27"/>
  <c r="D28" i="27"/>
  <c r="E28" i="27"/>
  <c r="AQ18" i="7"/>
  <c r="AP17" i="7"/>
  <c r="AM17" i="7"/>
  <c r="AN18" i="7"/>
  <c r="I25" i="7"/>
  <c r="J26" i="7"/>
  <c r="L24" i="7"/>
  <c r="M25" i="7"/>
  <c r="O24" i="7"/>
  <c r="P25" i="7"/>
  <c r="AE23" i="7"/>
  <c r="AD22" i="7"/>
  <c r="S26" i="7"/>
  <c r="U25" i="7"/>
  <c r="V26" i="7"/>
  <c r="Y24" i="7"/>
  <c r="X23" i="7"/>
  <c r="G28" i="7"/>
  <c r="F27" i="7"/>
  <c r="AH22" i="7"/>
  <c r="AG21" i="7"/>
  <c r="AA22" i="7"/>
  <c r="AB23" i="7"/>
  <c r="AK20" i="7"/>
  <c r="AJ19" i="7"/>
  <c r="B29" i="27" l="1"/>
  <c r="C29" i="27"/>
  <c r="D29" i="27"/>
  <c r="E29" i="27"/>
  <c r="A31" i="27"/>
  <c r="K30" i="27"/>
  <c r="AQ19" i="7"/>
  <c r="AP18" i="7"/>
  <c r="AN19" i="7"/>
  <c r="AM18" i="7"/>
  <c r="P26" i="7"/>
  <c r="O25" i="7"/>
  <c r="I26" i="7"/>
  <c r="J27" i="7"/>
  <c r="L25" i="7"/>
  <c r="M26" i="7"/>
  <c r="F28" i="7"/>
  <c r="G29" i="7"/>
  <c r="AB24" i="7"/>
  <c r="AA23" i="7"/>
  <c r="AK21" i="7"/>
  <c r="AJ20" i="7"/>
  <c r="AH23" i="7"/>
  <c r="AG22" i="7"/>
  <c r="Y25" i="7"/>
  <c r="X24" i="7"/>
  <c r="S27" i="7"/>
  <c r="AE24" i="7"/>
  <c r="AD23" i="7"/>
  <c r="V27" i="7"/>
  <c r="U26" i="7"/>
  <c r="B30" i="27" l="1"/>
  <c r="C30" i="27"/>
  <c r="K31" i="27"/>
  <c r="A32" i="27"/>
  <c r="E30" i="27"/>
  <c r="D30" i="27"/>
  <c r="AP19" i="7"/>
  <c r="AQ20" i="7"/>
  <c r="AM19" i="7"/>
  <c r="AN20" i="7"/>
  <c r="I27" i="7"/>
  <c r="J28" i="7"/>
  <c r="L26" i="7"/>
  <c r="M27" i="7"/>
  <c r="O26" i="7"/>
  <c r="P27" i="7"/>
  <c r="F29" i="7"/>
  <c r="G30" i="7"/>
  <c r="V28" i="7"/>
  <c r="U27" i="7"/>
  <c r="AD24" i="7"/>
  <c r="AE25" i="7"/>
  <c r="Y26" i="7"/>
  <c r="X25" i="7"/>
  <c r="AJ21" i="7"/>
  <c r="AK22" i="7"/>
  <c r="AA24" i="7"/>
  <c r="AB25" i="7"/>
  <c r="S28" i="7"/>
  <c r="AH24" i="7"/>
  <c r="AG23" i="7"/>
  <c r="B31" i="27" l="1"/>
  <c r="C31" i="27"/>
  <c r="K32" i="27"/>
  <c r="A33" i="27"/>
  <c r="D31" i="27"/>
  <c r="E31" i="27"/>
  <c r="AP20" i="7"/>
  <c r="AQ21" i="7"/>
  <c r="AN21" i="7"/>
  <c r="AM20" i="7"/>
  <c r="P28" i="7"/>
  <c r="O27" i="7"/>
  <c r="J29" i="7"/>
  <c r="I28" i="7"/>
  <c r="L27" i="7"/>
  <c r="M28" i="7"/>
  <c r="AH25" i="7"/>
  <c r="AG24" i="7"/>
  <c r="S29" i="7"/>
  <c r="AB26" i="7"/>
  <c r="AA25" i="7"/>
  <c r="Y27" i="7"/>
  <c r="X26" i="7"/>
  <c r="U28" i="7"/>
  <c r="V29" i="7"/>
  <c r="AJ22" i="7"/>
  <c r="AK23" i="7"/>
  <c r="AD25" i="7"/>
  <c r="AE26" i="7"/>
  <c r="F30" i="7"/>
  <c r="G31" i="7"/>
  <c r="B32" i="27" l="1"/>
  <c r="C32" i="27"/>
  <c r="E32" i="27"/>
  <c r="D32" i="27"/>
  <c r="A34" i="27"/>
  <c r="K33" i="27"/>
  <c r="AQ22" i="7"/>
  <c r="AP21" i="7"/>
  <c r="AM21" i="7"/>
  <c r="AN22" i="7"/>
  <c r="I29" i="7"/>
  <c r="J30" i="7"/>
  <c r="L28" i="7"/>
  <c r="M29" i="7"/>
  <c r="O28" i="7"/>
  <c r="P29" i="7"/>
  <c r="G32" i="7"/>
  <c r="F31" i="7"/>
  <c r="AJ23" i="7"/>
  <c r="AK24" i="7"/>
  <c r="U29" i="7"/>
  <c r="V30" i="7"/>
  <c r="AA26" i="7"/>
  <c r="AB27" i="7"/>
  <c r="AH26" i="7"/>
  <c r="AG25" i="7"/>
  <c r="AE27" i="7"/>
  <c r="AD26" i="7"/>
  <c r="Y28" i="7"/>
  <c r="X27" i="7"/>
  <c r="S30" i="7"/>
  <c r="B33" i="27" l="1"/>
  <c r="C33" i="27"/>
  <c r="D33" i="27"/>
  <c r="E33" i="27"/>
  <c r="K34" i="27"/>
  <c r="A35" i="27"/>
  <c r="AQ23" i="7"/>
  <c r="AP22" i="7"/>
  <c r="AN23" i="7"/>
  <c r="AM22" i="7"/>
  <c r="M30" i="7"/>
  <c r="L29" i="7"/>
  <c r="O29" i="7"/>
  <c r="P30" i="7"/>
  <c r="I30" i="7"/>
  <c r="J31" i="7"/>
  <c r="X28" i="7"/>
  <c r="Y29" i="7"/>
  <c r="AE28" i="7"/>
  <c r="AD27" i="7"/>
  <c r="S31" i="7"/>
  <c r="V31" i="7"/>
  <c r="U30" i="7"/>
  <c r="AH27" i="7"/>
  <c r="AG26" i="7"/>
  <c r="G33" i="7"/>
  <c r="G34" i="7" s="1"/>
  <c r="G35" i="7" s="1"/>
  <c r="G36" i="7" s="1"/>
  <c r="F32" i="7"/>
  <c r="AA27" i="7"/>
  <c r="AB28" i="7"/>
  <c r="AK25" i="7"/>
  <c r="AJ24" i="7"/>
  <c r="B34" i="27" l="1"/>
  <c r="C34" i="27"/>
  <c r="A36" i="27"/>
  <c r="K35" i="27"/>
  <c r="D34" i="27"/>
  <c r="E34" i="27"/>
  <c r="AP23" i="7"/>
  <c r="AQ24" i="7"/>
  <c r="AM23" i="7"/>
  <c r="AN24" i="7"/>
  <c r="P31" i="7"/>
  <c r="O30" i="7"/>
  <c r="I31" i="7"/>
  <c r="J32" i="7"/>
  <c r="L30" i="7"/>
  <c r="M31" i="7"/>
  <c r="AA28" i="7"/>
  <c r="AB29" i="7"/>
  <c r="S32" i="7"/>
  <c r="X29" i="7"/>
  <c r="Y30" i="7"/>
  <c r="AK26" i="7"/>
  <c r="AJ25" i="7"/>
  <c r="F33" i="7"/>
  <c r="U31" i="7"/>
  <c r="V32" i="7"/>
  <c r="AG27" i="7"/>
  <c r="AH28" i="7"/>
  <c r="AE29" i="7"/>
  <c r="AD28" i="7"/>
  <c r="B35" i="27" l="1"/>
  <c r="C35" i="27"/>
  <c r="D35" i="27"/>
  <c r="E35" i="27"/>
  <c r="K36" i="27"/>
  <c r="A37" i="27"/>
  <c r="AQ25" i="7"/>
  <c r="AP24" i="7"/>
  <c r="AM24" i="7"/>
  <c r="AN25" i="7"/>
  <c r="I32" i="7"/>
  <c r="J33" i="7"/>
  <c r="M32" i="7"/>
  <c r="L31" i="7"/>
  <c r="O31" i="7"/>
  <c r="P32" i="7"/>
  <c r="AJ26" i="7"/>
  <c r="AK27" i="7"/>
  <c r="S33" i="7"/>
  <c r="AH29" i="7"/>
  <c r="AG28" i="7"/>
  <c r="X30" i="7"/>
  <c r="Y31" i="7"/>
  <c r="AA29" i="7"/>
  <c r="AB30" i="7"/>
  <c r="AD29" i="7"/>
  <c r="AE30" i="7"/>
  <c r="AE31" i="7" s="1"/>
  <c r="F34" i="7"/>
  <c r="U32" i="7"/>
  <c r="V33" i="7"/>
  <c r="B36" i="27" l="1"/>
  <c r="C36" i="27"/>
  <c r="K37" i="27"/>
  <c r="A38" i="27"/>
  <c r="D36" i="27"/>
  <c r="E36" i="27"/>
  <c r="AQ26" i="7"/>
  <c r="AP25" i="7"/>
  <c r="AN26" i="7"/>
  <c r="AM25" i="7"/>
  <c r="O32" i="7"/>
  <c r="P33" i="7"/>
  <c r="I33" i="7"/>
  <c r="J34" i="7"/>
  <c r="J35" i="7" s="1"/>
  <c r="J36" i="7" s="1"/>
  <c r="J37" i="7" s="1"/>
  <c r="L32" i="7"/>
  <c r="M33" i="7"/>
  <c r="AD30" i="7"/>
  <c r="Y32" i="7"/>
  <c r="X31" i="7"/>
  <c r="S34" i="7"/>
  <c r="S35" i="7" s="1"/>
  <c r="S36" i="7" s="1"/>
  <c r="S37" i="7" s="1"/>
  <c r="V34" i="7"/>
  <c r="U33" i="7"/>
  <c r="AB31" i="7"/>
  <c r="AA30" i="7"/>
  <c r="AJ27" i="7"/>
  <c r="AK28" i="7"/>
  <c r="F35" i="7"/>
  <c r="AH30" i="7"/>
  <c r="AG29" i="7"/>
  <c r="B37" i="27" l="1"/>
  <c r="C37" i="27"/>
  <c r="K38" i="27"/>
  <c r="A39" i="27"/>
  <c r="D37" i="27"/>
  <c r="E37" i="27"/>
  <c r="AQ27" i="7"/>
  <c r="AP26" i="7"/>
  <c r="AM26" i="7"/>
  <c r="AN27" i="7"/>
  <c r="F36" i="7"/>
  <c r="I34" i="7"/>
  <c r="P34" i="7"/>
  <c r="P35" i="7" s="1"/>
  <c r="P36" i="7" s="1"/>
  <c r="P37" i="7" s="1"/>
  <c r="O33" i="7"/>
  <c r="L33" i="7"/>
  <c r="M34" i="7"/>
  <c r="M35" i="7" s="1"/>
  <c r="M36" i="7" s="1"/>
  <c r="AK29" i="7"/>
  <c r="AJ28" i="7"/>
  <c r="X32" i="7"/>
  <c r="Y33" i="7"/>
  <c r="AG30" i="7"/>
  <c r="AH31" i="7"/>
  <c r="AA31" i="7"/>
  <c r="AB32" i="7"/>
  <c r="AE32" i="7"/>
  <c r="AD31" i="7"/>
  <c r="U34" i="7"/>
  <c r="V35" i="7"/>
  <c r="B38" i="27" l="1"/>
  <c r="C38" i="27"/>
  <c r="K39" i="27"/>
  <c r="A40" i="27"/>
  <c r="E38" i="27"/>
  <c r="D38" i="27"/>
  <c r="AQ28" i="7"/>
  <c r="AP27" i="7"/>
  <c r="AN28" i="7"/>
  <c r="AM27" i="7"/>
  <c r="O34" i="7"/>
  <c r="L34" i="7"/>
  <c r="I35" i="7"/>
  <c r="U35" i="7"/>
  <c r="V36" i="7"/>
  <c r="AD32" i="7"/>
  <c r="AE33" i="7"/>
  <c r="AB33" i="7"/>
  <c r="AA32" i="7"/>
  <c r="Y34" i="7"/>
  <c r="Y35" i="7" s="1"/>
  <c r="Y36" i="7" s="1"/>
  <c r="Y37" i="7" s="1"/>
  <c r="X33" i="7"/>
  <c r="AH32" i="7"/>
  <c r="AG31" i="7"/>
  <c r="AK30" i="7"/>
  <c r="AJ29" i="7"/>
  <c r="B39" i="27" l="1"/>
  <c r="C39" i="27"/>
  <c r="K40" i="27"/>
  <c r="A41" i="27"/>
  <c r="D39" i="27"/>
  <c r="E39" i="27"/>
  <c r="AP28" i="7"/>
  <c r="AQ29" i="7"/>
  <c r="AM28" i="7"/>
  <c r="AN29" i="7"/>
  <c r="L35" i="7"/>
  <c r="I36" i="7"/>
  <c r="O35" i="7"/>
  <c r="V37" i="7"/>
  <c r="U36" i="7"/>
  <c r="AD33" i="7"/>
  <c r="AE34" i="7"/>
  <c r="AE35" i="7" s="1"/>
  <c r="AE36" i="7" s="1"/>
  <c r="AE37" i="7" s="1"/>
  <c r="AJ30" i="7"/>
  <c r="AK31" i="7"/>
  <c r="AA33" i="7"/>
  <c r="AB34" i="7"/>
  <c r="AB35" i="7" s="1"/>
  <c r="AB36" i="7" s="1"/>
  <c r="AG32" i="7"/>
  <c r="AH33" i="7"/>
  <c r="X34" i="7"/>
  <c r="B40" i="27" l="1"/>
  <c r="C40" i="27"/>
  <c r="E40" i="27"/>
  <c r="D40" i="27"/>
  <c r="K41" i="27"/>
  <c r="A42" i="27"/>
  <c r="AP29" i="7"/>
  <c r="AQ30" i="7"/>
  <c r="U37" i="7"/>
  <c r="AN30" i="7"/>
  <c r="AM29" i="7"/>
  <c r="I37" i="7"/>
  <c r="O36" i="7"/>
  <c r="M37" i="7"/>
  <c r="L36" i="7"/>
  <c r="L37" i="7" s="1"/>
  <c r="X35" i="7"/>
  <c r="AH34" i="7"/>
  <c r="AH35" i="7" s="1"/>
  <c r="AH36" i="7" s="1"/>
  <c r="AG33" i="7"/>
  <c r="AA34" i="7"/>
  <c r="AJ31" i="7"/>
  <c r="AK32" i="7"/>
  <c r="AD34" i="7"/>
  <c r="B41" i="27" l="1"/>
  <c r="C41" i="27"/>
  <c r="K42" i="27"/>
  <c r="A43" i="27"/>
  <c r="D41" i="27"/>
  <c r="E41" i="27"/>
  <c r="AQ31" i="7"/>
  <c r="AP30" i="7"/>
  <c r="AM30" i="7"/>
  <c r="AN31" i="7"/>
  <c r="O37" i="7"/>
  <c r="AA35" i="7"/>
  <c r="AJ32" i="7"/>
  <c r="AK33" i="7"/>
  <c r="AG34" i="7"/>
  <c r="AD35" i="7"/>
  <c r="X36" i="7"/>
  <c r="B42" i="27" l="1"/>
  <c r="C42" i="27"/>
  <c r="D42" i="27"/>
  <c r="E42" i="27"/>
  <c r="A44" i="27"/>
  <c r="K43" i="27"/>
  <c r="AP31" i="7"/>
  <c r="AQ32" i="7"/>
  <c r="AN32" i="7"/>
  <c r="AM31" i="7"/>
  <c r="X37" i="7"/>
  <c r="AA36" i="7"/>
  <c r="AG35" i="7"/>
  <c r="AJ33" i="7"/>
  <c r="AK34" i="7"/>
  <c r="AK35" i="7" s="1"/>
  <c r="AK36" i="7" s="1"/>
  <c r="AK37" i="7" s="1"/>
  <c r="AD36" i="7"/>
  <c r="B43" i="27" l="1"/>
  <c r="C43" i="27"/>
  <c r="K44" i="27"/>
  <c r="A45" i="27"/>
  <c r="D43" i="27"/>
  <c r="E43" i="27"/>
  <c r="AP32" i="7"/>
  <c r="AQ33" i="7"/>
  <c r="AN33" i="7"/>
  <c r="AM32" i="7"/>
  <c r="AD37" i="7"/>
  <c r="AJ34" i="7"/>
  <c r="AH37" i="7"/>
  <c r="AG36" i="7"/>
  <c r="AG37" i="7" s="1"/>
  <c r="B44" i="27" l="1"/>
  <c r="C44" i="27"/>
  <c r="K45" i="27"/>
  <c r="A46" i="27"/>
  <c r="D44" i="27"/>
  <c r="E44" i="27"/>
  <c r="AP33" i="7"/>
  <c r="AQ34" i="7"/>
  <c r="AM33" i="7"/>
  <c r="AN34" i="7"/>
  <c r="AN35" i="7" s="1"/>
  <c r="AN36" i="7" s="1"/>
  <c r="AN37" i="7" s="1"/>
  <c r="AJ35" i="7"/>
  <c r="B45" i="27" l="1"/>
  <c r="C45" i="27"/>
  <c r="K46" i="27"/>
  <c r="A47" i="27"/>
  <c r="E45" i="27"/>
  <c r="D45" i="27"/>
  <c r="AQ35" i="7"/>
  <c r="AP34" i="7"/>
  <c r="AM34" i="7"/>
  <c r="AJ36" i="7"/>
  <c r="B46" i="27" l="1"/>
  <c r="C46" i="27"/>
  <c r="K47" i="27"/>
  <c r="A48" i="27"/>
  <c r="D46" i="27"/>
  <c r="E46" i="27"/>
  <c r="AP35" i="7"/>
  <c r="AQ36" i="7"/>
  <c r="AM35" i="7"/>
  <c r="AJ37" i="7"/>
  <c r="C47" i="27" l="1"/>
  <c r="B47" i="27"/>
  <c r="A49" i="27"/>
  <c r="K48" i="27"/>
  <c r="D47" i="27"/>
  <c r="E47" i="27"/>
  <c r="AP36" i="7"/>
  <c r="AM36" i="7"/>
  <c r="B48" i="27" l="1"/>
  <c r="C48" i="27"/>
  <c r="E48" i="27"/>
  <c r="D48" i="27"/>
  <c r="K49" i="27"/>
  <c r="A50" i="27"/>
  <c r="AM37" i="7"/>
  <c r="B49" i="27" l="1"/>
  <c r="C49" i="27"/>
  <c r="A51" i="27"/>
  <c r="K50" i="27"/>
  <c r="D49" i="27"/>
  <c r="E49" i="27"/>
  <c r="B50" i="27" l="1"/>
  <c r="C50" i="27"/>
  <c r="D50" i="27"/>
  <c r="E50" i="27"/>
  <c r="A52" i="27"/>
  <c r="K51" i="27"/>
  <c r="B51" i="27" l="1"/>
  <c r="C51" i="27"/>
  <c r="E51" i="27"/>
  <c r="D51" i="27"/>
  <c r="K52" i="27"/>
  <c r="A53" i="27"/>
  <c r="B52" i="27" l="1"/>
  <c r="C52" i="27"/>
  <c r="K53" i="27"/>
  <c r="A54" i="27"/>
  <c r="D52" i="27"/>
  <c r="E52" i="27"/>
  <c r="B53" i="27" l="1"/>
  <c r="C53" i="27"/>
  <c r="A55" i="27"/>
  <c r="K54" i="27"/>
  <c r="E53" i="27"/>
  <c r="D53" i="27"/>
  <c r="B54" i="27" l="1"/>
  <c r="C54" i="27"/>
  <c r="D54" i="27"/>
  <c r="E54" i="27"/>
  <c r="K55" i="27"/>
  <c r="A56" i="27"/>
  <c r="B55" i="27" l="1"/>
  <c r="C55" i="27"/>
  <c r="A57" i="27"/>
  <c r="K56" i="27"/>
  <c r="E55" i="27"/>
  <c r="D55" i="27"/>
  <c r="B56" i="27" l="1"/>
  <c r="C56" i="27"/>
  <c r="E56" i="27"/>
  <c r="D56" i="27"/>
  <c r="K57" i="27"/>
  <c r="A58" i="27"/>
  <c r="B57" i="27" l="1"/>
  <c r="C57" i="27"/>
  <c r="K58" i="27"/>
  <c r="A59" i="27"/>
  <c r="D57" i="27"/>
  <c r="E57" i="27"/>
  <c r="B58" i="27" l="1"/>
  <c r="C58" i="27"/>
  <c r="D58" i="27"/>
  <c r="E58" i="27"/>
  <c r="A60" i="27"/>
  <c r="K59" i="27"/>
  <c r="B59" i="27" l="1"/>
  <c r="C59" i="27"/>
  <c r="K60" i="27"/>
  <c r="A61" i="27"/>
  <c r="E59" i="27"/>
  <c r="D59" i="27"/>
  <c r="B60" i="27" l="1"/>
  <c r="C60" i="27"/>
  <c r="K61" i="27"/>
  <c r="A62" i="27"/>
  <c r="D60" i="27"/>
  <c r="E60" i="27"/>
  <c r="B61" i="27" l="1"/>
  <c r="C61" i="27"/>
  <c r="D61" i="27"/>
  <c r="E61" i="27"/>
  <c r="K62" i="27"/>
  <c r="A63" i="27"/>
  <c r="B62" i="27" l="1"/>
  <c r="C62" i="27"/>
  <c r="K63" i="27"/>
  <c r="A65" i="27"/>
  <c r="D62" i="27"/>
  <c r="E62" i="27"/>
  <c r="B63" i="27" l="1"/>
  <c r="C63" i="27"/>
  <c r="A66" i="27"/>
  <c r="K65" i="27"/>
  <c r="D63" i="27"/>
  <c r="E63" i="27"/>
  <c r="B65" i="27" l="1"/>
  <c r="C65" i="27"/>
  <c r="E65" i="27"/>
  <c r="D65" i="27"/>
  <c r="K66" i="27"/>
  <c r="A67" i="27"/>
  <c r="C66" i="27" l="1"/>
  <c r="B66" i="27"/>
  <c r="A68" i="27"/>
  <c r="K67" i="27"/>
  <c r="E66" i="27"/>
  <c r="D66" i="27"/>
  <c r="B67" i="27" l="1"/>
  <c r="C67" i="27"/>
  <c r="D67" i="27"/>
  <c r="E67" i="27"/>
  <c r="K68" i="27"/>
  <c r="A69" i="27"/>
  <c r="B68" i="27" l="1"/>
  <c r="C68" i="27"/>
  <c r="A70" i="27"/>
  <c r="K69" i="27"/>
  <c r="E68" i="27"/>
  <c r="D68" i="27"/>
  <c r="B69" i="27" l="1"/>
  <c r="C69" i="27"/>
  <c r="E69" i="27"/>
  <c r="D69" i="27"/>
  <c r="K70" i="27"/>
  <c r="A71" i="27"/>
  <c r="C70" i="27" l="1"/>
  <c r="B70" i="27"/>
  <c r="E70" i="27"/>
  <c r="D70" i="27"/>
  <c r="K71" i="27"/>
  <c r="A72" i="27"/>
  <c r="B71" i="27" l="1"/>
  <c r="C71" i="27"/>
  <c r="E71" i="27"/>
  <c r="D71" i="27"/>
  <c r="K72" i="27"/>
  <c r="A73" i="27"/>
  <c r="B72" i="27" l="1"/>
  <c r="C72" i="27"/>
  <c r="A74" i="27"/>
  <c r="K73" i="27"/>
  <c r="E72" i="27"/>
  <c r="D72" i="27"/>
  <c r="B73" i="27" l="1"/>
  <c r="C73" i="27"/>
  <c r="E73" i="27"/>
  <c r="D73" i="27"/>
  <c r="K74" i="27"/>
  <c r="A75" i="27"/>
  <c r="C74" i="27" l="1"/>
  <c r="B74" i="27"/>
  <c r="A76" i="27"/>
  <c r="K75" i="27"/>
  <c r="E74" i="27"/>
  <c r="D74" i="27"/>
  <c r="B75" i="27" l="1"/>
  <c r="C75" i="27"/>
  <c r="E75" i="27"/>
  <c r="D75" i="27"/>
  <c r="K76" i="27"/>
  <c r="A77" i="27"/>
  <c r="B76" i="27" l="1"/>
  <c r="C76" i="27"/>
  <c r="K77" i="27"/>
  <c r="A78" i="27"/>
  <c r="D76" i="27"/>
  <c r="E76" i="27"/>
  <c r="B77" i="27" l="1"/>
  <c r="C77" i="27"/>
  <c r="K78" i="27"/>
  <c r="A79" i="27"/>
  <c r="D77" i="27"/>
  <c r="E77" i="27"/>
  <c r="C78" i="27" l="1"/>
  <c r="B78" i="27"/>
  <c r="A80" i="27"/>
  <c r="K79" i="27"/>
  <c r="E78" i="27"/>
  <c r="D78" i="27"/>
  <c r="B79" i="27" l="1"/>
  <c r="C79" i="27"/>
  <c r="D79" i="27"/>
  <c r="E79" i="27"/>
  <c r="K80" i="27"/>
  <c r="A81" i="27"/>
  <c r="B80" i="27" l="1"/>
  <c r="C80" i="27"/>
  <c r="D80" i="27"/>
  <c r="E80" i="27"/>
  <c r="A82" i="27"/>
  <c r="K81" i="27"/>
  <c r="B81" i="27" l="1"/>
  <c r="C81" i="27"/>
  <c r="E81" i="27"/>
  <c r="D81" i="27"/>
  <c r="A83" i="27"/>
  <c r="K82" i="27"/>
  <c r="C82" i="27" l="1"/>
  <c r="B82" i="27"/>
  <c r="D82" i="27"/>
  <c r="E82" i="27"/>
  <c r="A84" i="27"/>
  <c r="K83" i="27"/>
  <c r="B83" i="27" l="1"/>
  <c r="C83" i="27"/>
  <c r="E83" i="27"/>
  <c r="D83" i="27"/>
  <c r="A85" i="27"/>
  <c r="K84" i="27"/>
  <c r="B84" i="27" l="1"/>
  <c r="C84" i="27"/>
  <c r="D84" i="27"/>
  <c r="E84" i="27"/>
  <c r="A86" i="27"/>
  <c r="K85" i="27"/>
  <c r="B85" i="27" l="1"/>
  <c r="C85" i="27"/>
  <c r="D85" i="27"/>
  <c r="E85" i="27"/>
  <c r="A87" i="27"/>
  <c r="K86" i="27"/>
  <c r="C86" i="27" l="1"/>
  <c r="B86" i="27"/>
  <c r="E86" i="27"/>
  <c r="D86" i="27"/>
  <c r="K87" i="27"/>
  <c r="A88" i="27"/>
  <c r="B87" i="27" l="1"/>
  <c r="C87" i="27"/>
  <c r="K88" i="27"/>
  <c r="A89" i="27"/>
  <c r="E87" i="27"/>
  <c r="D87" i="27"/>
  <c r="B88" i="27" l="1"/>
  <c r="C88" i="27"/>
  <c r="A90" i="27"/>
  <c r="K89" i="27"/>
  <c r="D88" i="27"/>
  <c r="E88" i="27"/>
  <c r="B89" i="27" l="1"/>
  <c r="C89" i="27"/>
  <c r="D89" i="27"/>
  <c r="E89" i="27"/>
  <c r="K90" i="27"/>
  <c r="A91" i="27"/>
  <c r="C90" i="27" l="1"/>
  <c r="B90" i="27"/>
  <c r="K91" i="27"/>
  <c r="A92" i="27"/>
  <c r="D90" i="27"/>
  <c r="E90" i="27"/>
  <c r="B91" i="27" l="1"/>
  <c r="C91" i="27"/>
  <c r="E91" i="27"/>
  <c r="D91" i="27"/>
  <c r="A93" i="27"/>
  <c r="K92" i="27"/>
  <c r="B92" i="27" l="1"/>
  <c r="C92" i="27"/>
  <c r="D92" i="27"/>
  <c r="E92" i="27"/>
  <c r="A94" i="27"/>
  <c r="K93" i="27"/>
  <c r="B93" i="27" l="1"/>
  <c r="C93" i="27"/>
  <c r="E93" i="27"/>
  <c r="D93" i="27"/>
  <c r="K94" i="27"/>
  <c r="A95" i="27"/>
  <c r="C94" i="27" l="1"/>
  <c r="B94" i="27"/>
  <c r="A96" i="27"/>
  <c r="K95" i="27"/>
  <c r="E94" i="27"/>
  <c r="D94" i="27"/>
  <c r="B95" i="27" l="1"/>
  <c r="C95" i="27"/>
  <c r="E95" i="27"/>
  <c r="D95" i="27"/>
  <c r="A97" i="27"/>
  <c r="K96" i="27"/>
  <c r="B96" i="27" l="1"/>
  <c r="C96" i="27"/>
  <c r="K97" i="27"/>
  <c r="A98" i="27"/>
  <c r="E96" i="27"/>
  <c r="D96" i="27"/>
  <c r="B97" i="27" l="1"/>
  <c r="C97" i="27"/>
  <c r="A99" i="27"/>
  <c r="K98" i="27"/>
  <c r="E97" i="27"/>
  <c r="D97" i="27"/>
  <c r="C98" i="27" l="1"/>
  <c r="B98" i="27"/>
  <c r="D98" i="27"/>
  <c r="E98" i="27"/>
  <c r="K99" i="27"/>
  <c r="A100" i="27"/>
  <c r="B99" i="27" l="1"/>
  <c r="C99" i="27"/>
  <c r="K100" i="27"/>
  <c r="A101" i="27"/>
  <c r="E99" i="27"/>
  <c r="D99" i="27"/>
  <c r="B100" i="27" l="1"/>
  <c r="C100" i="27"/>
  <c r="A102" i="27"/>
  <c r="K101" i="27"/>
  <c r="E100" i="27"/>
  <c r="D100" i="27"/>
  <c r="B101" i="27" l="1"/>
  <c r="C101" i="27"/>
  <c r="E101" i="27"/>
  <c r="D101" i="27"/>
  <c r="A103" i="27"/>
  <c r="K102" i="27"/>
  <c r="B102" i="27" l="1"/>
  <c r="C102" i="27"/>
  <c r="K103" i="27"/>
  <c r="A104" i="27"/>
  <c r="E102" i="27"/>
  <c r="D102" i="27"/>
  <c r="B103" i="27" l="1"/>
  <c r="C103" i="27"/>
  <c r="K104" i="27"/>
  <c r="A105" i="27"/>
  <c r="D103" i="27"/>
  <c r="E103" i="27"/>
  <c r="B104" i="27" l="1"/>
  <c r="C104" i="27"/>
  <c r="A106" i="27"/>
  <c r="K105" i="27"/>
  <c r="E104" i="27"/>
  <c r="D104" i="27"/>
  <c r="B105" i="27" l="1"/>
  <c r="C105" i="27"/>
  <c r="E105" i="27"/>
  <c r="D105" i="27"/>
  <c r="A107" i="27"/>
  <c r="K106" i="27"/>
  <c r="C106" i="27" l="1"/>
  <c r="B106" i="27"/>
  <c r="E106" i="27"/>
  <c r="D106" i="27"/>
  <c r="A108" i="27"/>
  <c r="K107" i="27"/>
  <c r="B107" i="27" l="1"/>
  <c r="C107" i="27"/>
  <c r="A109" i="27"/>
  <c r="K108" i="27"/>
  <c r="E107" i="27"/>
  <c r="D107" i="27"/>
  <c r="B108" i="27" l="1"/>
  <c r="C108" i="27"/>
  <c r="E108" i="27"/>
  <c r="D108" i="27"/>
  <c r="A110" i="27"/>
  <c r="K109" i="27"/>
  <c r="B109" i="27" l="1"/>
  <c r="C109" i="27"/>
  <c r="E109" i="27"/>
  <c r="D109" i="27"/>
  <c r="A111" i="27"/>
  <c r="K110" i="27"/>
  <c r="C110" i="27" l="1"/>
  <c r="B110" i="27"/>
  <c r="E110" i="27"/>
  <c r="D110" i="27"/>
  <c r="K111" i="27"/>
  <c r="A112" i="27"/>
  <c r="B111" i="27" l="1"/>
  <c r="C111" i="27"/>
  <c r="A113" i="27"/>
  <c r="K112" i="27"/>
  <c r="E111" i="27"/>
  <c r="D111" i="27"/>
  <c r="B112" i="27" l="1"/>
  <c r="C112" i="27"/>
  <c r="E112" i="27"/>
  <c r="D112" i="27"/>
  <c r="A114" i="27"/>
  <c r="K113" i="27"/>
  <c r="B113" i="27" l="1"/>
  <c r="C113" i="27"/>
  <c r="E113" i="27"/>
  <c r="D113" i="27"/>
  <c r="K114" i="27"/>
  <c r="A115" i="27"/>
  <c r="C114" i="27" l="1"/>
  <c r="B114" i="27"/>
  <c r="A116" i="27"/>
  <c r="K115" i="27"/>
  <c r="E114" i="27"/>
  <c r="D114" i="27"/>
  <c r="B115" i="27" l="1"/>
  <c r="C115" i="27"/>
  <c r="E115" i="27"/>
  <c r="D115" i="27"/>
  <c r="A117" i="27"/>
  <c r="K116" i="27"/>
  <c r="B116" i="27" l="1"/>
  <c r="C116" i="27"/>
  <c r="E116" i="27"/>
  <c r="D116" i="27"/>
  <c r="A118" i="27"/>
  <c r="K117" i="27"/>
  <c r="B117" i="27" l="1"/>
  <c r="C117" i="27"/>
  <c r="E117" i="27"/>
  <c r="D117" i="27"/>
  <c r="K118" i="27"/>
  <c r="A119" i="27"/>
  <c r="B118" i="27" l="1"/>
  <c r="C118" i="27"/>
  <c r="A120" i="27"/>
  <c r="K119" i="27"/>
  <c r="E118" i="27"/>
  <c r="D118" i="27"/>
  <c r="B119" i="27" l="1"/>
  <c r="C119" i="27"/>
  <c r="E119" i="27"/>
  <c r="D119" i="27"/>
  <c r="K120" i="27"/>
  <c r="A121" i="27"/>
  <c r="B120" i="27" l="1"/>
  <c r="C120" i="27"/>
  <c r="A122" i="27"/>
  <c r="K121" i="27"/>
  <c r="E120" i="27"/>
  <c r="D120" i="27"/>
  <c r="B121" i="27" l="1"/>
  <c r="C121" i="27"/>
  <c r="E121" i="27"/>
  <c r="D121" i="27"/>
  <c r="K122" i="27"/>
  <c r="A123" i="27"/>
  <c r="C122" i="27" l="1"/>
  <c r="B122" i="27"/>
  <c r="K123" i="27"/>
  <c r="A124" i="27"/>
  <c r="E122" i="27"/>
  <c r="D122" i="27"/>
  <c r="B123" i="27" l="1"/>
  <c r="C123" i="27"/>
  <c r="E123" i="27"/>
  <c r="D123" i="27"/>
  <c r="A125" i="27"/>
  <c r="K124" i="27"/>
  <c r="B124" i="27" l="1"/>
  <c r="C124" i="27"/>
  <c r="E124" i="27"/>
  <c r="D124" i="27"/>
  <c r="K125" i="27"/>
  <c r="A126" i="27"/>
  <c r="B125" i="27" l="1"/>
  <c r="C125" i="27"/>
  <c r="K126" i="27"/>
  <c r="A127" i="27"/>
  <c r="E125" i="27"/>
  <c r="D125" i="27"/>
  <c r="B126" i="27" l="1"/>
  <c r="C126" i="27"/>
  <c r="A128" i="27"/>
  <c r="K127" i="27"/>
  <c r="E126" i="27"/>
  <c r="D126" i="27"/>
  <c r="B127" i="27" l="1"/>
  <c r="C127" i="27"/>
  <c r="K128" i="27"/>
  <c r="A129" i="27"/>
  <c r="E127" i="27"/>
  <c r="D127" i="27"/>
  <c r="B128" i="27" l="1"/>
  <c r="C128" i="27"/>
  <c r="A130" i="27"/>
  <c r="K129" i="27"/>
  <c r="E128" i="27"/>
  <c r="D128" i="27"/>
  <c r="B129" i="27" l="1"/>
  <c r="C129" i="27"/>
  <c r="E129" i="27"/>
  <c r="D129" i="27"/>
  <c r="K130" i="27"/>
  <c r="A131" i="27"/>
  <c r="C130" i="27" l="1"/>
  <c r="B130" i="27"/>
  <c r="A132" i="27"/>
  <c r="K131" i="27"/>
  <c r="E130" i="27"/>
  <c r="D130" i="27"/>
  <c r="B131" i="27" l="1"/>
  <c r="C131" i="27"/>
  <c r="E131" i="27"/>
  <c r="D131" i="27"/>
  <c r="K132" i="27"/>
  <c r="A133" i="27"/>
  <c r="B132" i="27" l="1"/>
  <c r="C132" i="27"/>
  <c r="A134" i="27"/>
  <c r="K133" i="27"/>
  <c r="E132" i="27"/>
  <c r="D132" i="27"/>
  <c r="B133" i="27" l="1"/>
  <c r="C133" i="27"/>
  <c r="K134" i="27"/>
  <c r="A135" i="27"/>
  <c r="E133" i="27"/>
  <c r="D133" i="27"/>
  <c r="B134" i="27" l="1"/>
  <c r="C134" i="27"/>
  <c r="E134" i="27"/>
  <c r="D134" i="27"/>
  <c r="A136" i="27"/>
  <c r="K135" i="27"/>
  <c r="B135" i="27" l="1"/>
  <c r="C135" i="27"/>
  <c r="A137" i="27"/>
  <c r="K136" i="27"/>
  <c r="E135" i="27"/>
  <c r="D135" i="27"/>
  <c r="B136" i="27" l="1"/>
  <c r="C136" i="27"/>
  <c r="E136" i="27"/>
  <c r="D136" i="27"/>
  <c r="A138" i="27"/>
  <c r="K137" i="27"/>
  <c r="B137" i="27" l="1"/>
  <c r="C137" i="27"/>
  <c r="E137" i="27"/>
  <c r="D137" i="27"/>
  <c r="K138" i="27"/>
  <c r="A139" i="27"/>
  <c r="C138" i="27" l="1"/>
  <c r="B138" i="27"/>
  <c r="E138" i="27"/>
  <c r="D138" i="27"/>
  <c r="A140" i="27"/>
  <c r="K139" i="27"/>
  <c r="B139" i="27" l="1"/>
  <c r="C139" i="27"/>
  <c r="A141" i="27"/>
  <c r="K140" i="27"/>
  <c r="E139" i="27"/>
  <c r="D139" i="27"/>
  <c r="B140" i="27" l="1"/>
  <c r="C140" i="27"/>
  <c r="E140" i="27"/>
  <c r="D140" i="27"/>
  <c r="A142" i="27"/>
  <c r="K141" i="27"/>
  <c r="B141" i="27" l="1"/>
  <c r="C141" i="27"/>
  <c r="A143" i="27"/>
  <c r="K142" i="27"/>
  <c r="E141" i="27"/>
  <c r="D141" i="27"/>
  <c r="B142" i="27" l="1"/>
  <c r="C142" i="27"/>
  <c r="E142" i="27"/>
  <c r="D142" i="27"/>
  <c r="K143" i="27"/>
  <c r="A144" i="27"/>
  <c r="B143" i="27" l="1"/>
  <c r="C143" i="27"/>
  <c r="A145" i="27"/>
  <c r="K144" i="27"/>
  <c r="E143" i="27"/>
  <c r="D143" i="27"/>
  <c r="B144" i="27" l="1"/>
  <c r="C144" i="27"/>
  <c r="E144" i="27"/>
  <c r="D144" i="27"/>
  <c r="A146" i="27"/>
  <c r="K145" i="27"/>
  <c r="B145" i="27" l="1"/>
  <c r="C145" i="27"/>
  <c r="E145" i="27"/>
  <c r="D145" i="27"/>
  <c r="A147" i="27"/>
  <c r="K146" i="27"/>
  <c r="C146" i="27" l="1"/>
  <c r="B146" i="27"/>
  <c r="E146" i="27"/>
  <c r="D146" i="27"/>
  <c r="K147" i="27"/>
  <c r="A148" i="27"/>
  <c r="B147" i="27" l="1"/>
  <c r="C147" i="27"/>
  <c r="A149" i="27"/>
  <c r="K148" i="27"/>
  <c r="E147" i="27"/>
  <c r="D147" i="27"/>
  <c r="B148" i="27" l="1"/>
  <c r="C148" i="27"/>
  <c r="E148" i="27"/>
  <c r="D148" i="27"/>
  <c r="A150" i="27"/>
  <c r="K149" i="27"/>
  <c r="B149" i="27" l="1"/>
  <c r="C149" i="27"/>
  <c r="E149" i="27"/>
  <c r="D149" i="27"/>
  <c r="K150" i="27"/>
  <c r="A151" i="27"/>
  <c r="B150" i="27" l="1"/>
  <c r="C150" i="27"/>
  <c r="K151" i="27"/>
  <c r="A152" i="27"/>
  <c r="D150" i="27"/>
  <c r="E150" i="27"/>
  <c r="B151" i="27" l="1"/>
  <c r="C151" i="27"/>
  <c r="A153" i="27"/>
  <c r="K152" i="27"/>
  <c r="E151" i="27"/>
  <c r="D151" i="27"/>
  <c r="B152" i="27" l="1"/>
  <c r="C152" i="27"/>
  <c r="E152" i="27"/>
  <c r="D152" i="27"/>
  <c r="K153" i="27"/>
  <c r="A154" i="27"/>
  <c r="B153" i="27" l="1"/>
  <c r="C153" i="27"/>
  <c r="A155" i="27"/>
  <c r="K154" i="27"/>
  <c r="E153" i="27"/>
  <c r="D153" i="27"/>
  <c r="C154" i="27" l="1"/>
  <c r="B154" i="27"/>
  <c r="E154" i="27"/>
  <c r="D154" i="27"/>
  <c r="A156" i="27"/>
  <c r="K155" i="27"/>
  <c r="B155" i="27" l="1"/>
  <c r="C155" i="27"/>
  <c r="E155" i="27"/>
  <c r="D155" i="27"/>
  <c r="A157" i="27"/>
  <c r="K156" i="27"/>
  <c r="B156" i="27" l="1"/>
  <c r="C156" i="27"/>
  <c r="E156" i="27"/>
  <c r="D156" i="27"/>
  <c r="K157" i="27"/>
  <c r="A158" i="27"/>
  <c r="B157" i="27" l="1"/>
  <c r="C157" i="27"/>
  <c r="A159" i="27"/>
  <c r="K158" i="27"/>
  <c r="D157" i="27"/>
  <c r="E157" i="27"/>
  <c r="B158" i="27" l="1"/>
  <c r="C158" i="27"/>
  <c r="E158" i="27"/>
  <c r="D158" i="27"/>
  <c r="A160" i="27"/>
  <c r="K159" i="27"/>
  <c r="B159" i="27" l="1"/>
  <c r="C159" i="27"/>
  <c r="A161" i="27"/>
  <c r="K160" i="27"/>
  <c r="E159" i="27"/>
  <c r="D159" i="27"/>
  <c r="B160" i="27" l="1"/>
  <c r="C160" i="27"/>
  <c r="E160" i="27"/>
  <c r="D160" i="27"/>
  <c r="K161" i="27"/>
  <c r="A162" i="27"/>
  <c r="B161" i="27" l="1"/>
  <c r="C161" i="27"/>
  <c r="A163" i="27"/>
  <c r="K162" i="27"/>
  <c r="E161" i="27"/>
  <c r="D161" i="27"/>
  <c r="C162" i="27" l="1"/>
  <c r="B162" i="27"/>
  <c r="E162" i="27"/>
  <c r="D162" i="27"/>
  <c r="A164" i="27"/>
  <c r="K163" i="27"/>
  <c r="B163" i="27" l="1"/>
  <c r="C163" i="27"/>
  <c r="E163" i="27"/>
  <c r="D163" i="27"/>
  <c r="A165" i="27"/>
  <c r="K164" i="27"/>
  <c r="B164" i="27" l="1"/>
  <c r="C164" i="27"/>
  <c r="E164" i="27"/>
  <c r="D164" i="27"/>
  <c r="A166" i="27"/>
  <c r="K165" i="27"/>
  <c r="B165" i="27" l="1"/>
  <c r="C165" i="27"/>
  <c r="E165" i="27"/>
  <c r="D165" i="27"/>
  <c r="A167" i="27"/>
  <c r="K166" i="27"/>
  <c r="B166" i="27" l="1"/>
  <c r="C166" i="27"/>
  <c r="E166" i="27"/>
  <c r="D166" i="27"/>
  <c r="A168" i="27"/>
  <c r="K167" i="27"/>
  <c r="B167" i="27" l="1"/>
  <c r="C167" i="27"/>
  <c r="E167" i="27"/>
  <c r="D167" i="27"/>
  <c r="A169" i="27"/>
  <c r="K168" i="27"/>
  <c r="B168" i="27" l="1"/>
  <c r="C168" i="27"/>
  <c r="E168" i="27"/>
  <c r="D168" i="27"/>
  <c r="A170" i="27"/>
  <c r="K169" i="27"/>
  <c r="B169" i="27" l="1"/>
  <c r="C169" i="27"/>
  <c r="E169" i="27"/>
  <c r="D169" i="27"/>
  <c r="A171" i="27"/>
  <c r="K170" i="27"/>
  <c r="C170" i="27" l="1"/>
  <c r="B170" i="27"/>
  <c r="E170" i="27"/>
  <c r="D170" i="27"/>
  <c r="K171" i="27"/>
  <c r="A172" i="27"/>
  <c r="B171" i="27" l="1"/>
  <c r="C171" i="27"/>
  <c r="K172" i="27"/>
  <c r="A173" i="27"/>
  <c r="E171" i="27"/>
  <c r="D171" i="27"/>
  <c r="B172" i="27" l="1"/>
  <c r="C172" i="27"/>
  <c r="E172" i="27"/>
  <c r="D172" i="27"/>
  <c r="K173" i="27"/>
  <c r="A174" i="27"/>
  <c r="B173" i="27" l="1"/>
  <c r="C173" i="27"/>
  <c r="A175" i="27"/>
  <c r="K174" i="27"/>
  <c r="E173" i="27"/>
  <c r="D173" i="27"/>
  <c r="B174" i="27" l="1"/>
  <c r="C174" i="27"/>
  <c r="E174" i="27"/>
  <c r="D174" i="27"/>
  <c r="K175" i="27"/>
  <c r="A176" i="27"/>
  <c r="B175" i="27" l="1"/>
  <c r="C175" i="27"/>
  <c r="A177" i="27"/>
  <c r="K176" i="27"/>
  <c r="E175" i="27"/>
  <c r="D175" i="27"/>
  <c r="B176" i="27" l="1"/>
  <c r="C176" i="27"/>
  <c r="E176" i="27"/>
  <c r="D176" i="27"/>
  <c r="A178" i="27"/>
  <c r="K177" i="27"/>
  <c r="B177" i="27" l="1"/>
  <c r="C177" i="27"/>
  <c r="E177" i="27"/>
  <c r="D177" i="27"/>
  <c r="K178" i="27"/>
  <c r="A179" i="27"/>
  <c r="C178" i="27" l="1"/>
  <c r="B178" i="27"/>
  <c r="A180" i="27"/>
  <c r="K179" i="27"/>
  <c r="E178" i="27"/>
  <c r="D178" i="27"/>
  <c r="B179" i="27" l="1"/>
  <c r="C179" i="27"/>
  <c r="A181" i="27"/>
  <c r="K180" i="27"/>
  <c r="E179" i="27"/>
  <c r="D179" i="27"/>
  <c r="B180" i="27" l="1"/>
  <c r="C180" i="27"/>
  <c r="A182" i="27"/>
  <c r="K181" i="27"/>
  <c r="E180" i="27"/>
  <c r="D180" i="27"/>
  <c r="B181" i="27" l="1"/>
  <c r="C181" i="27"/>
  <c r="E181" i="27"/>
  <c r="D181" i="27"/>
  <c r="A183" i="27"/>
  <c r="K182" i="27"/>
  <c r="B182" i="27" l="1"/>
  <c r="C182" i="27"/>
  <c r="E182" i="27"/>
  <c r="D182" i="27"/>
  <c r="A184" i="27"/>
  <c r="K183" i="27"/>
  <c r="B183" i="27" l="1"/>
  <c r="C183" i="27"/>
  <c r="E183" i="27"/>
  <c r="D183" i="27"/>
  <c r="A185" i="27"/>
  <c r="K184" i="27"/>
  <c r="B184" i="27" l="1"/>
  <c r="C184" i="27"/>
  <c r="E184" i="27"/>
  <c r="D184" i="27"/>
  <c r="K185" i="27"/>
  <c r="A186" i="27"/>
  <c r="B185" i="27" l="1"/>
  <c r="C185" i="27"/>
  <c r="K186" i="27"/>
  <c r="A187" i="27"/>
  <c r="E185" i="27"/>
  <c r="D185" i="27"/>
  <c r="B186" i="27" l="1"/>
  <c r="C186" i="27"/>
  <c r="K187" i="27"/>
  <c r="A188" i="27"/>
  <c r="E186" i="27"/>
  <c r="D186" i="27"/>
  <c r="B187" i="27" l="1"/>
  <c r="C187" i="27"/>
  <c r="K188" i="27"/>
  <c r="A189" i="27"/>
  <c r="E187" i="27"/>
  <c r="D187" i="27"/>
  <c r="C188" i="27" l="1"/>
  <c r="B188" i="27"/>
  <c r="K189" i="27"/>
  <c r="A190" i="27"/>
  <c r="E188" i="27"/>
  <c r="D188" i="27"/>
  <c r="B189" i="27" l="1"/>
  <c r="C189" i="27"/>
  <c r="K190" i="27"/>
  <c r="A191" i="27"/>
  <c r="E189" i="27"/>
  <c r="D189" i="27"/>
  <c r="B190" i="27" l="1"/>
  <c r="C190" i="27"/>
  <c r="E190" i="27"/>
  <c r="D190" i="27"/>
  <c r="A192" i="27"/>
  <c r="K191" i="27"/>
  <c r="B191" i="27" l="1"/>
  <c r="C191" i="27"/>
  <c r="E191" i="27"/>
  <c r="D191" i="27"/>
  <c r="A193" i="27"/>
  <c r="K192" i="27"/>
  <c r="B192" i="27" l="1"/>
  <c r="C192" i="27"/>
  <c r="E192" i="27"/>
  <c r="D192" i="27"/>
  <c r="K193" i="27"/>
  <c r="A194" i="27"/>
  <c r="B193" i="27" l="1"/>
  <c r="C193" i="27"/>
  <c r="K194" i="27"/>
  <c r="A195" i="27"/>
  <c r="E193" i="27"/>
  <c r="D193" i="27"/>
  <c r="B194" i="27" l="1"/>
  <c r="C194" i="27"/>
  <c r="A196" i="27"/>
  <c r="K195" i="27"/>
  <c r="E194" i="27"/>
  <c r="D194" i="27"/>
  <c r="C195" i="27" l="1"/>
  <c r="B195" i="27"/>
  <c r="E195" i="27"/>
  <c r="D195" i="27"/>
  <c r="K196" i="27"/>
  <c r="A197" i="27"/>
  <c r="B196" i="27" l="1"/>
  <c r="C196" i="27"/>
  <c r="K197" i="27"/>
  <c r="A198" i="27"/>
  <c r="E196" i="27"/>
  <c r="D196" i="27"/>
  <c r="B197" i="27" l="1"/>
  <c r="C197" i="27"/>
  <c r="K198" i="27"/>
  <c r="A199" i="27"/>
  <c r="E197" i="27"/>
  <c r="D197" i="27"/>
  <c r="B198" i="27" l="1"/>
  <c r="C198" i="27"/>
  <c r="K199" i="27"/>
  <c r="A200" i="27"/>
  <c r="E198" i="27"/>
  <c r="D198" i="27"/>
  <c r="C199" i="27" l="1"/>
  <c r="B199" i="27"/>
  <c r="A201" i="27"/>
  <c r="K200" i="27"/>
  <c r="E199" i="27"/>
  <c r="D199" i="27"/>
  <c r="B200" i="27" l="1"/>
  <c r="C200" i="27"/>
  <c r="E200" i="27"/>
  <c r="D200" i="27"/>
  <c r="A202" i="27"/>
  <c r="K201" i="27"/>
  <c r="C201" i="27" l="1"/>
  <c r="B201" i="27"/>
  <c r="E201" i="27"/>
  <c r="D201" i="27"/>
  <c r="K202" i="27"/>
  <c r="A203" i="27"/>
  <c r="B202" i="27" l="1"/>
  <c r="C202" i="27"/>
  <c r="A204" i="27"/>
  <c r="K203" i="27"/>
  <c r="E202" i="27"/>
  <c r="D202" i="27"/>
  <c r="B203" i="27" l="1"/>
  <c r="C203" i="27"/>
  <c r="E203" i="27"/>
  <c r="D203" i="27"/>
  <c r="A205" i="27"/>
  <c r="K204" i="27"/>
  <c r="B204" i="27" l="1"/>
  <c r="C204" i="27"/>
  <c r="E204" i="27"/>
  <c r="D204" i="27"/>
  <c r="A206" i="27"/>
  <c r="K205" i="27"/>
  <c r="B205" i="27" l="1"/>
  <c r="C205" i="27"/>
  <c r="E205" i="27"/>
  <c r="D205" i="27"/>
  <c r="A207" i="27"/>
  <c r="K206" i="27"/>
  <c r="B206" i="27" l="1"/>
  <c r="C206" i="27"/>
  <c r="K207" i="27"/>
  <c r="A208" i="27"/>
  <c r="E206" i="27"/>
  <c r="D206" i="27"/>
  <c r="B207" i="27" l="1"/>
  <c r="C207" i="27"/>
  <c r="A209" i="27"/>
  <c r="K208" i="27"/>
  <c r="E207" i="27"/>
  <c r="D207" i="27"/>
  <c r="C208" i="27" l="1"/>
  <c r="B208" i="27"/>
  <c r="E208" i="27"/>
  <c r="D208" i="27"/>
  <c r="A210" i="27"/>
  <c r="K209" i="27"/>
  <c r="B209" i="27" l="1"/>
  <c r="C209" i="27"/>
  <c r="E209" i="27"/>
  <c r="D209" i="27"/>
  <c r="A211" i="27"/>
  <c r="K210" i="27"/>
  <c r="B210" i="27" l="1"/>
  <c r="C210" i="27"/>
  <c r="E210" i="27"/>
  <c r="D210" i="27"/>
  <c r="A212" i="27"/>
  <c r="K211" i="27"/>
  <c r="C211" i="27" l="1"/>
  <c r="B211" i="27"/>
  <c r="A213" i="27"/>
  <c r="K212" i="27"/>
  <c r="E211" i="27"/>
  <c r="D211" i="27"/>
  <c r="B212" i="27" l="1"/>
  <c r="C212" i="27"/>
  <c r="E212" i="27"/>
  <c r="D212" i="27"/>
  <c r="A214" i="27"/>
  <c r="K213" i="27"/>
  <c r="B213" i="27" l="1"/>
  <c r="C213" i="27"/>
  <c r="E213" i="27"/>
  <c r="D213" i="27"/>
  <c r="K214" i="27"/>
  <c r="A215" i="27"/>
  <c r="B214" i="27" l="1"/>
  <c r="C214" i="27"/>
  <c r="A216" i="27"/>
  <c r="K215" i="27"/>
  <c r="E214" i="27"/>
  <c r="D214" i="27"/>
  <c r="B215" i="27" l="1"/>
  <c r="C215" i="27"/>
  <c r="E215" i="27"/>
  <c r="D215" i="27"/>
  <c r="K216" i="27"/>
  <c r="A217" i="27"/>
  <c r="B216" i="27" l="1"/>
  <c r="C216" i="27"/>
  <c r="A218" i="27"/>
  <c r="K217" i="27"/>
  <c r="E216" i="27"/>
  <c r="D216" i="27"/>
  <c r="C217" i="27" l="1"/>
  <c r="B217" i="27"/>
  <c r="E217" i="27"/>
  <c r="D217" i="27"/>
  <c r="A219" i="27"/>
  <c r="K218" i="27"/>
  <c r="B218" i="27" l="1"/>
  <c r="C218" i="27"/>
  <c r="E218" i="27"/>
  <c r="D218" i="27"/>
  <c r="K219" i="27"/>
  <c r="A220" i="27"/>
  <c r="B219" i="27" l="1"/>
  <c r="C219" i="27"/>
  <c r="K220" i="27"/>
  <c r="A221" i="27"/>
  <c r="E219" i="27"/>
  <c r="D219" i="27"/>
  <c r="B220" i="27" l="1"/>
  <c r="C220" i="27"/>
  <c r="A222" i="27"/>
  <c r="K221" i="27"/>
  <c r="E220" i="27"/>
  <c r="D220" i="27"/>
  <c r="B221" i="27" l="1"/>
  <c r="C221" i="27"/>
  <c r="E221" i="27"/>
  <c r="D221" i="27"/>
  <c r="A223" i="27"/>
  <c r="K222" i="27"/>
  <c r="B222" i="27" l="1"/>
  <c r="C222" i="27"/>
  <c r="E222" i="27"/>
  <c r="D222" i="27"/>
  <c r="A224" i="27"/>
  <c r="K223" i="27"/>
  <c r="C223" i="27" l="1"/>
  <c r="B223" i="27"/>
  <c r="E223" i="27"/>
  <c r="D223" i="27"/>
  <c r="K224" i="27"/>
  <c r="A225" i="27"/>
  <c r="C224" i="27" l="1"/>
  <c r="B224" i="27"/>
  <c r="A226" i="27"/>
  <c r="K225" i="27"/>
  <c r="E224" i="27"/>
  <c r="D224" i="27"/>
  <c r="B225" i="27" l="1"/>
  <c r="C225" i="27"/>
  <c r="E225" i="27"/>
  <c r="D225" i="27"/>
  <c r="A227" i="27"/>
  <c r="K226" i="27"/>
  <c r="B226" i="27" l="1"/>
  <c r="C226" i="27"/>
  <c r="E226" i="27"/>
  <c r="D226" i="27"/>
  <c r="A228" i="27"/>
  <c r="K227" i="27"/>
  <c r="C227" i="27" l="1"/>
  <c r="B227" i="27"/>
  <c r="E227" i="27"/>
  <c r="D227" i="27"/>
  <c r="A229" i="27"/>
  <c r="K228" i="27"/>
  <c r="B228" i="27" l="1"/>
  <c r="C228" i="27"/>
  <c r="K229" i="27"/>
  <c r="A230" i="27"/>
  <c r="E228" i="27"/>
  <c r="D228" i="27"/>
  <c r="B229" i="27" l="1"/>
  <c r="C229" i="27"/>
  <c r="A231" i="27"/>
  <c r="K230" i="27"/>
  <c r="E229" i="27"/>
  <c r="D229" i="27"/>
  <c r="B230" i="27" l="1"/>
  <c r="C230" i="27"/>
  <c r="E230" i="27"/>
  <c r="D230" i="27"/>
  <c r="A232" i="27"/>
  <c r="K231" i="27"/>
  <c r="B231" i="27" l="1"/>
  <c r="C231" i="27"/>
  <c r="E231" i="27"/>
  <c r="D231" i="27"/>
  <c r="A233" i="27"/>
  <c r="K232" i="27"/>
  <c r="C232" i="27" l="1"/>
  <c r="B232" i="27"/>
  <c r="E232" i="27"/>
  <c r="D232" i="27"/>
  <c r="A234" i="27"/>
  <c r="K233" i="27"/>
  <c r="C233" i="27" l="1"/>
  <c r="B233" i="27"/>
  <c r="E233" i="27"/>
  <c r="D233" i="27"/>
  <c r="A235" i="27"/>
  <c r="K234" i="27"/>
  <c r="B234" i="27" l="1"/>
  <c r="C234" i="27"/>
  <c r="E234" i="27"/>
  <c r="D234" i="27"/>
  <c r="A236" i="27"/>
  <c r="K235" i="27"/>
  <c r="B235" i="27" l="1"/>
  <c r="C235" i="27"/>
  <c r="E235" i="27"/>
  <c r="D235" i="27"/>
  <c r="A237" i="27"/>
  <c r="K236" i="27"/>
  <c r="B236" i="27" l="1"/>
  <c r="C236" i="27"/>
  <c r="E236" i="27"/>
  <c r="D236" i="27"/>
  <c r="A238" i="27"/>
  <c r="K237" i="27"/>
  <c r="B237" i="27" l="1"/>
  <c r="C237" i="27"/>
  <c r="E237" i="27"/>
  <c r="D237" i="27"/>
  <c r="A239" i="27"/>
  <c r="K238" i="27"/>
  <c r="B238" i="27" l="1"/>
  <c r="C238" i="27"/>
  <c r="E238" i="27"/>
  <c r="D238" i="27"/>
  <c r="A240" i="27"/>
  <c r="K239" i="27"/>
  <c r="C239" i="27" l="1"/>
  <c r="B239" i="27"/>
  <c r="E239" i="27"/>
  <c r="D239" i="27"/>
  <c r="K240" i="27"/>
  <c r="A241" i="27"/>
  <c r="C240" i="27" l="1"/>
  <c r="B240" i="27"/>
  <c r="A242" i="27"/>
  <c r="K241" i="27"/>
  <c r="E240" i="27"/>
  <c r="D240" i="27"/>
  <c r="C241" i="27" l="1"/>
  <c r="B241" i="27"/>
  <c r="E241" i="27"/>
  <c r="D241" i="27"/>
  <c r="K242" i="27"/>
  <c r="A243" i="27"/>
  <c r="B242" i="27" l="1"/>
  <c r="C242" i="27"/>
  <c r="E242" i="27"/>
  <c r="D242" i="27"/>
  <c r="A244" i="27"/>
  <c r="K243" i="27"/>
  <c r="C243" i="27" l="1"/>
  <c r="B243" i="27"/>
  <c r="E243" i="27"/>
  <c r="D243" i="27"/>
  <c r="A245" i="27"/>
  <c r="K244" i="27"/>
  <c r="B244" i="27" l="1"/>
  <c r="C244" i="27"/>
  <c r="E244" i="27"/>
  <c r="D244" i="27"/>
  <c r="A246" i="27"/>
  <c r="K245" i="27"/>
  <c r="B245" i="27" l="1"/>
  <c r="C245" i="27"/>
  <c r="E245" i="27"/>
  <c r="D245" i="27"/>
  <c r="K246" i="27"/>
  <c r="A247" i="27"/>
  <c r="B246" i="27" l="1"/>
  <c r="C246" i="27"/>
  <c r="A248" i="27"/>
  <c r="K247" i="27"/>
  <c r="E246" i="27"/>
  <c r="D246" i="27"/>
  <c r="B247" i="27" l="1"/>
  <c r="C247" i="27"/>
  <c r="E247" i="27"/>
  <c r="D247" i="27"/>
  <c r="K248" i="27"/>
  <c r="A249" i="27"/>
  <c r="B248" i="27" l="1"/>
  <c r="C248" i="27"/>
  <c r="A250" i="27"/>
  <c r="K249" i="27"/>
  <c r="E248" i="27"/>
  <c r="D248" i="27"/>
  <c r="B249" i="27" l="1"/>
  <c r="C249" i="27"/>
  <c r="E249" i="27"/>
  <c r="D249" i="27"/>
  <c r="K250" i="27"/>
  <c r="A251" i="27"/>
  <c r="B250" i="27" l="1"/>
  <c r="C250" i="27"/>
  <c r="A252" i="27"/>
  <c r="K251" i="27"/>
  <c r="E250" i="27"/>
  <c r="D250" i="27"/>
  <c r="B251" i="27" l="1"/>
  <c r="C251" i="27"/>
  <c r="E251" i="27"/>
  <c r="D251" i="27"/>
  <c r="K252" i="27"/>
  <c r="A253" i="27"/>
  <c r="B252" i="27" l="1"/>
  <c r="C252" i="27"/>
  <c r="K253" i="27"/>
  <c r="A254" i="27"/>
  <c r="E252" i="27"/>
  <c r="D252" i="27"/>
  <c r="B253" i="27" l="1"/>
  <c r="C253" i="27"/>
  <c r="K254" i="27"/>
  <c r="A255" i="27"/>
  <c r="E253" i="27"/>
  <c r="D253" i="27"/>
  <c r="B254" i="27" l="1"/>
  <c r="C254" i="27"/>
  <c r="A256" i="27"/>
  <c r="K255" i="27"/>
  <c r="E254" i="27"/>
  <c r="D254" i="27"/>
  <c r="B255" i="27" l="1"/>
  <c r="C255" i="27"/>
  <c r="E255" i="27"/>
  <c r="D255" i="27"/>
  <c r="K256" i="27"/>
  <c r="A257" i="27"/>
  <c r="B256" i="27" l="1"/>
  <c r="C256" i="27"/>
  <c r="A258" i="27"/>
  <c r="K257" i="27"/>
  <c r="E256" i="27"/>
  <c r="D256" i="27"/>
  <c r="B257" i="27" l="1"/>
  <c r="C257" i="27"/>
  <c r="E257" i="27"/>
  <c r="D257" i="27"/>
  <c r="A259" i="27"/>
  <c r="K258" i="27"/>
  <c r="B258" i="27" l="1"/>
  <c r="C258" i="27"/>
  <c r="E258" i="27"/>
  <c r="D258" i="27"/>
  <c r="A260" i="27"/>
  <c r="K259" i="27"/>
  <c r="B259" i="27" l="1"/>
  <c r="C259" i="27"/>
  <c r="E259" i="27"/>
  <c r="D259" i="27"/>
  <c r="K260" i="27"/>
  <c r="A261" i="27"/>
  <c r="B260" i="27" l="1"/>
  <c r="C260" i="27"/>
  <c r="A262" i="27"/>
  <c r="K261" i="27"/>
  <c r="E260" i="27"/>
  <c r="D260" i="27"/>
  <c r="B261" i="27" l="1"/>
  <c r="C261" i="27"/>
  <c r="E261" i="27"/>
  <c r="D261" i="27"/>
  <c r="K262" i="27"/>
  <c r="A263" i="27"/>
  <c r="B262" i="27" l="1"/>
  <c r="C262" i="27"/>
  <c r="A264" i="27"/>
  <c r="K263" i="27"/>
  <c r="E262" i="27"/>
  <c r="D262" i="27"/>
  <c r="B263" i="27" l="1"/>
  <c r="C263" i="27"/>
  <c r="E263" i="27"/>
  <c r="D263" i="27"/>
  <c r="K264" i="27"/>
  <c r="A265" i="27"/>
  <c r="B264" i="27" l="1"/>
  <c r="C264" i="27"/>
  <c r="A266" i="27"/>
  <c r="K265" i="27"/>
  <c r="E264" i="27"/>
  <c r="D264" i="27"/>
  <c r="B265" i="27" l="1"/>
  <c r="C265" i="27"/>
  <c r="E265" i="27"/>
  <c r="D265" i="27"/>
  <c r="A267" i="27"/>
  <c r="K266" i="27"/>
  <c r="B266" i="27" l="1"/>
  <c r="C266" i="27"/>
  <c r="E266" i="27"/>
  <c r="D266" i="27"/>
  <c r="K267" i="27"/>
  <c r="A268" i="27"/>
  <c r="B267" i="27" l="1"/>
  <c r="C267" i="27"/>
  <c r="K268" i="27"/>
  <c r="A269" i="27"/>
  <c r="E267" i="27"/>
  <c r="D267" i="27"/>
  <c r="B268" i="27" l="1"/>
  <c r="C268" i="27"/>
  <c r="A270" i="27"/>
  <c r="K269" i="27"/>
  <c r="E268" i="27"/>
  <c r="D268" i="27"/>
  <c r="B269" i="27" l="1"/>
  <c r="C269" i="27"/>
  <c r="E269" i="27"/>
  <c r="D269" i="27"/>
  <c r="A271" i="27"/>
  <c r="K270" i="27"/>
  <c r="B270" i="27" l="1"/>
  <c r="C270" i="27"/>
  <c r="A272" i="27"/>
  <c r="K271" i="27"/>
  <c r="E270" i="27"/>
  <c r="D270" i="27"/>
  <c r="B271" i="27" l="1"/>
  <c r="C271" i="27"/>
  <c r="E271" i="27"/>
  <c r="D271" i="27"/>
  <c r="K272" i="27"/>
  <c r="A273" i="27"/>
  <c r="B272" i="27" l="1"/>
  <c r="C272" i="27"/>
  <c r="K273" i="27"/>
  <c r="A274" i="27"/>
  <c r="E272" i="27"/>
  <c r="D272" i="27"/>
  <c r="B273" i="27" l="1"/>
  <c r="C273" i="27"/>
  <c r="A275" i="27"/>
  <c r="K274" i="27"/>
  <c r="E273" i="27"/>
  <c r="D273" i="27"/>
  <c r="B274" i="27" l="1"/>
  <c r="C274" i="27"/>
  <c r="E274" i="27"/>
  <c r="D274" i="27"/>
  <c r="A276" i="27"/>
  <c r="K275" i="27"/>
  <c r="B275" i="27" l="1"/>
  <c r="C275" i="27"/>
  <c r="E275" i="27"/>
  <c r="D275" i="27"/>
  <c r="A277" i="27"/>
  <c r="K276" i="27"/>
  <c r="C276" i="27" l="1"/>
  <c r="B276" i="27"/>
  <c r="E276" i="27"/>
  <c r="D276" i="27"/>
  <c r="K277" i="27"/>
  <c r="A278" i="27"/>
  <c r="B277" i="27" l="1"/>
  <c r="C277" i="27"/>
  <c r="A279" i="27"/>
  <c r="K278" i="27"/>
  <c r="E277" i="27"/>
  <c r="D277" i="27"/>
  <c r="B278" i="27" l="1"/>
  <c r="C278" i="27"/>
  <c r="E278" i="27"/>
  <c r="D278" i="27"/>
  <c r="A280" i="27"/>
  <c r="K279" i="27"/>
  <c r="B279" i="27" l="1"/>
  <c r="C279" i="27"/>
  <c r="E279" i="27"/>
  <c r="D279" i="27"/>
  <c r="A281" i="27"/>
  <c r="K280" i="27"/>
  <c r="B280" i="27" l="1"/>
  <c r="C280" i="27"/>
  <c r="E280" i="27"/>
  <c r="D280" i="27"/>
  <c r="K281" i="27"/>
  <c r="A282" i="27"/>
  <c r="B281" i="27" l="1"/>
  <c r="C281" i="27"/>
  <c r="K282" i="27"/>
  <c r="A283" i="27"/>
  <c r="E281" i="27"/>
  <c r="D281" i="27"/>
  <c r="B282" i="27" l="1"/>
  <c r="C282" i="27"/>
  <c r="E282" i="27"/>
  <c r="D282" i="27"/>
  <c r="A284" i="27"/>
  <c r="K283" i="27"/>
  <c r="B283" i="27" l="1"/>
  <c r="C283" i="27"/>
  <c r="E283" i="27"/>
  <c r="D283" i="27"/>
  <c r="K284" i="27"/>
  <c r="A285" i="27"/>
  <c r="B284" i="27" l="1"/>
  <c r="C284" i="27"/>
  <c r="E284" i="27"/>
  <c r="D284" i="27"/>
  <c r="A286" i="27"/>
  <c r="K285" i="27"/>
  <c r="B285" i="27" l="1"/>
  <c r="C285" i="27"/>
  <c r="E285" i="27"/>
  <c r="D285" i="27"/>
  <c r="A287" i="27"/>
  <c r="K286" i="27"/>
  <c r="B286" i="27" l="1"/>
  <c r="C286" i="27"/>
  <c r="E286" i="27"/>
  <c r="D286" i="27"/>
  <c r="A288" i="27"/>
  <c r="K287" i="27"/>
  <c r="B287" i="27" l="1"/>
  <c r="C287" i="27"/>
  <c r="E287" i="27"/>
  <c r="D287" i="27"/>
  <c r="A289" i="27"/>
  <c r="K288" i="27"/>
  <c r="B288" i="27" l="1"/>
  <c r="C288" i="27"/>
  <c r="E288" i="27"/>
  <c r="D288" i="27"/>
  <c r="A290" i="27"/>
  <c r="K289" i="27"/>
  <c r="B289" i="27" l="1"/>
  <c r="C289" i="27"/>
  <c r="E289" i="27"/>
  <c r="D289" i="27"/>
  <c r="A291" i="27"/>
  <c r="K290" i="27"/>
  <c r="B290" i="27" l="1"/>
  <c r="C290" i="27"/>
  <c r="E290" i="27"/>
  <c r="D290" i="27"/>
  <c r="A292" i="27"/>
  <c r="K291" i="27"/>
  <c r="B291" i="27" l="1"/>
  <c r="C291" i="27"/>
  <c r="E291" i="27"/>
  <c r="D291" i="27"/>
  <c r="A293" i="27"/>
  <c r="K292" i="27"/>
  <c r="C292" i="27" l="1"/>
  <c r="B292" i="27"/>
  <c r="E292" i="27"/>
  <c r="D292" i="27"/>
  <c r="A294" i="27"/>
  <c r="K293" i="27"/>
  <c r="B293" i="27" l="1"/>
  <c r="C293" i="27"/>
  <c r="E293" i="27"/>
  <c r="D293" i="27"/>
  <c r="A295" i="27"/>
  <c r="K294" i="27"/>
  <c r="B294" i="27" l="1"/>
  <c r="C294" i="27"/>
  <c r="E294" i="27"/>
  <c r="D294" i="27"/>
  <c r="A296" i="27"/>
  <c r="K295" i="27"/>
  <c r="B295" i="27" l="1"/>
  <c r="C295" i="27"/>
  <c r="E295" i="27"/>
  <c r="D295" i="27"/>
  <c r="A297" i="27"/>
  <c r="K296" i="27"/>
  <c r="B296" i="27" l="1"/>
  <c r="C296" i="27"/>
  <c r="E296" i="27"/>
  <c r="D296" i="27"/>
  <c r="A298" i="27"/>
  <c r="K297" i="27"/>
  <c r="B297" i="27" l="1"/>
  <c r="C297" i="27"/>
  <c r="E297" i="27"/>
  <c r="D297" i="27"/>
  <c r="A299" i="27"/>
  <c r="K298" i="27"/>
  <c r="B298" i="27" l="1"/>
  <c r="C298" i="27"/>
  <c r="K299" i="27"/>
  <c r="A300" i="27"/>
  <c r="E298" i="27"/>
  <c r="D298" i="27"/>
  <c r="B299" i="27" l="1"/>
  <c r="C299" i="27"/>
  <c r="A301" i="27"/>
  <c r="K300" i="27"/>
  <c r="E299" i="27"/>
  <c r="D299" i="27"/>
  <c r="C300" i="27" l="1"/>
  <c r="B300" i="27"/>
  <c r="K301" i="27"/>
  <c r="A302" i="27"/>
  <c r="E300" i="27"/>
  <c r="D300" i="27"/>
  <c r="B301" i="27" l="1"/>
  <c r="C301" i="27"/>
  <c r="A303" i="27"/>
  <c r="K302" i="27"/>
  <c r="E301" i="27"/>
  <c r="D301" i="27"/>
  <c r="B302" i="27" l="1"/>
  <c r="C302" i="27"/>
  <c r="E302" i="27"/>
  <c r="D302" i="27"/>
  <c r="A304" i="27"/>
  <c r="K303" i="27"/>
  <c r="B303" i="27" l="1"/>
  <c r="C303" i="27"/>
  <c r="E303" i="27"/>
  <c r="D303" i="27"/>
  <c r="A305" i="27"/>
  <c r="K304" i="27"/>
  <c r="B304" i="27" l="1"/>
  <c r="C304" i="27"/>
  <c r="E304" i="27"/>
  <c r="D304" i="27"/>
  <c r="K305" i="27"/>
  <c r="A306" i="27"/>
  <c r="B305" i="27" l="1"/>
  <c r="C305" i="27"/>
  <c r="A307" i="27"/>
  <c r="K306" i="27"/>
  <c r="E305" i="27"/>
  <c r="D305" i="27"/>
  <c r="B306" i="27" l="1"/>
  <c r="C306" i="27"/>
  <c r="E306" i="27"/>
  <c r="D306" i="27"/>
  <c r="A308" i="27"/>
  <c r="K307" i="27"/>
  <c r="B307" i="27" l="1"/>
  <c r="C307" i="27"/>
  <c r="E307" i="27"/>
  <c r="D307" i="27"/>
  <c r="A309" i="27"/>
  <c r="K308" i="27"/>
  <c r="B308" i="27" l="1"/>
  <c r="C308" i="27"/>
  <c r="E308" i="27"/>
  <c r="D308" i="27"/>
  <c r="K309" i="27"/>
  <c r="A310" i="27"/>
  <c r="B309" i="27" l="1"/>
  <c r="C309" i="27"/>
  <c r="E309" i="27"/>
  <c r="D309" i="27"/>
  <c r="K310" i="27"/>
  <c r="A311" i="27"/>
  <c r="B310" i="27" l="1"/>
  <c r="C310" i="27"/>
  <c r="A312" i="27"/>
  <c r="K311" i="27"/>
  <c r="E310" i="27"/>
  <c r="D310" i="27"/>
  <c r="B311" i="27" l="1"/>
  <c r="C311" i="27"/>
  <c r="K312" i="27"/>
  <c r="A313" i="27"/>
  <c r="E311" i="27"/>
  <c r="D311" i="27"/>
  <c r="B312" i="27" l="1"/>
  <c r="C312" i="27"/>
  <c r="K313" i="27"/>
  <c r="A314" i="27"/>
  <c r="E312" i="27"/>
  <c r="D312" i="27"/>
  <c r="B313" i="27" l="1"/>
  <c r="C313" i="27"/>
  <c r="A315" i="27"/>
  <c r="K314" i="27"/>
  <c r="E313" i="27"/>
  <c r="D313" i="27"/>
  <c r="B314" i="27" l="1"/>
  <c r="C314" i="27"/>
  <c r="E314" i="27"/>
  <c r="D314" i="27"/>
  <c r="K315" i="27"/>
  <c r="A316" i="27"/>
  <c r="B315" i="27" l="1"/>
  <c r="C315" i="27"/>
  <c r="K316" i="27"/>
  <c r="A317" i="27"/>
  <c r="E315" i="27"/>
  <c r="D315" i="27"/>
  <c r="B316" i="27" l="1"/>
  <c r="C316" i="27"/>
  <c r="K317" i="27"/>
  <c r="A318" i="27"/>
  <c r="E316" i="27"/>
  <c r="D316" i="27"/>
  <c r="B317" i="27" l="1"/>
  <c r="C317" i="27"/>
  <c r="A319" i="27"/>
  <c r="K318" i="27"/>
  <c r="E317" i="27"/>
  <c r="D317" i="27"/>
  <c r="B318" i="27" l="1"/>
  <c r="C318" i="27"/>
  <c r="A320" i="27"/>
  <c r="K319" i="27"/>
  <c r="E318" i="27"/>
  <c r="D318" i="27"/>
  <c r="B319" i="27" l="1"/>
  <c r="C319" i="27"/>
  <c r="E319" i="27"/>
  <c r="D319" i="27"/>
  <c r="A321" i="27"/>
  <c r="K320" i="27"/>
  <c r="B320" i="27" l="1"/>
  <c r="C320" i="27"/>
  <c r="E320" i="27"/>
  <c r="D320" i="27"/>
  <c r="K321" i="27"/>
  <c r="A322" i="27"/>
  <c r="B321" i="27" l="1"/>
  <c r="C321" i="27"/>
  <c r="K322" i="27"/>
  <c r="A323" i="27"/>
  <c r="E321" i="27"/>
  <c r="D321" i="27"/>
  <c r="B322" i="27" l="1"/>
  <c r="C322" i="27"/>
  <c r="A324" i="27"/>
  <c r="K323" i="27"/>
  <c r="E322" i="27"/>
  <c r="D322" i="27"/>
  <c r="B323" i="27" l="1"/>
  <c r="C323" i="27"/>
  <c r="E323" i="27"/>
  <c r="D323" i="27"/>
  <c r="A325" i="27"/>
  <c r="K324" i="27"/>
  <c r="B324" i="27" l="1"/>
  <c r="C324" i="27"/>
  <c r="E324" i="27"/>
  <c r="D324" i="27"/>
  <c r="K325" i="27"/>
  <c r="A326" i="27"/>
  <c r="B325" i="27" l="1"/>
  <c r="C325" i="27"/>
  <c r="A327" i="27"/>
  <c r="K326" i="27"/>
  <c r="E325" i="27"/>
  <c r="D325" i="27"/>
  <c r="B326" i="27" l="1"/>
  <c r="C326" i="27"/>
  <c r="E326" i="27"/>
  <c r="D326" i="27"/>
  <c r="A328" i="27"/>
  <c r="K327" i="27"/>
  <c r="B327" i="27" l="1"/>
  <c r="C327" i="27"/>
  <c r="E327" i="27"/>
  <c r="D327" i="27"/>
  <c r="A329" i="27"/>
  <c r="K328" i="27"/>
  <c r="B328" i="27" l="1"/>
  <c r="C328" i="27"/>
  <c r="E328" i="27"/>
  <c r="D328" i="27"/>
  <c r="A330" i="27"/>
  <c r="K329" i="27"/>
  <c r="B329" i="27" l="1"/>
  <c r="C329" i="27"/>
  <c r="E329" i="27"/>
  <c r="D329" i="27"/>
  <c r="A331" i="27"/>
  <c r="K330" i="27"/>
  <c r="B330" i="27" l="1"/>
  <c r="C330" i="27"/>
  <c r="E330" i="27"/>
  <c r="D330" i="27"/>
  <c r="A332" i="27"/>
  <c r="K331" i="27"/>
  <c r="B331" i="27" l="1"/>
  <c r="C331" i="27"/>
  <c r="E331" i="27"/>
  <c r="D331" i="27"/>
  <c r="A333" i="27"/>
  <c r="K332" i="27"/>
  <c r="B332" i="27" l="1"/>
  <c r="C332" i="27"/>
  <c r="E332" i="27"/>
  <c r="D332" i="27"/>
  <c r="A334" i="27"/>
  <c r="K333" i="27"/>
  <c r="B333" i="27" l="1"/>
  <c r="C333" i="27"/>
  <c r="E333" i="27"/>
  <c r="D333" i="27"/>
  <c r="A335" i="27"/>
  <c r="K334" i="27"/>
  <c r="B334" i="27" l="1"/>
  <c r="C334" i="27"/>
  <c r="E334" i="27"/>
  <c r="D334" i="27"/>
  <c r="A336" i="27"/>
  <c r="K335" i="27"/>
  <c r="B335" i="27" l="1"/>
  <c r="C335" i="27"/>
  <c r="E335" i="27"/>
  <c r="D335" i="27"/>
  <c r="K336" i="27"/>
  <c r="A337" i="27"/>
  <c r="B336" i="27" l="1"/>
  <c r="C336" i="27"/>
  <c r="E336" i="27"/>
  <c r="D336" i="27"/>
  <c r="A338" i="27"/>
  <c r="K337" i="27"/>
  <c r="B337" i="27" l="1"/>
  <c r="C337" i="27"/>
  <c r="E337" i="27"/>
  <c r="D337" i="27"/>
  <c r="K338" i="27"/>
  <c r="A339" i="27"/>
  <c r="B338" i="27" l="1"/>
  <c r="C338" i="27"/>
  <c r="A340" i="27"/>
  <c r="K339" i="27"/>
  <c r="E338" i="27"/>
  <c r="D338" i="27"/>
  <c r="B339" i="27" l="1"/>
  <c r="C339" i="27"/>
  <c r="A341" i="27"/>
  <c r="K340" i="27"/>
  <c r="E339" i="27"/>
  <c r="D339" i="27"/>
  <c r="B340" i="27" l="1"/>
  <c r="C340" i="27"/>
  <c r="E340" i="27"/>
  <c r="D340" i="27"/>
  <c r="K341" i="27"/>
  <c r="A342" i="27"/>
  <c r="B341" i="27" l="1"/>
  <c r="C341" i="27"/>
  <c r="K342" i="27"/>
  <c r="A343" i="27"/>
  <c r="E341" i="27"/>
  <c r="D341" i="27"/>
  <c r="B342" i="27" l="1"/>
  <c r="C342" i="27"/>
  <c r="A344" i="27"/>
  <c r="K343" i="27"/>
  <c r="E342" i="27"/>
  <c r="D342" i="27"/>
  <c r="B343" i="27" l="1"/>
  <c r="C343" i="27"/>
  <c r="E343" i="27"/>
  <c r="D343" i="27"/>
  <c r="K344" i="27"/>
  <c r="A345" i="27"/>
  <c r="B344" i="27" l="1"/>
  <c r="C344" i="27"/>
  <c r="E344" i="27"/>
  <c r="D344" i="27"/>
  <c r="A346" i="27"/>
  <c r="K345" i="27"/>
  <c r="B345" i="27" l="1"/>
  <c r="C345" i="27"/>
  <c r="E345" i="27"/>
  <c r="D345" i="27"/>
  <c r="K346" i="27"/>
  <c r="A347" i="27"/>
  <c r="B346" i="27" l="1"/>
  <c r="C346" i="27"/>
  <c r="A348" i="27"/>
  <c r="K347" i="27"/>
  <c r="E346" i="27"/>
  <c r="D346" i="27"/>
  <c r="B347" i="27" l="1"/>
  <c r="C347" i="27"/>
  <c r="E347" i="27"/>
  <c r="D347" i="27"/>
  <c r="K348" i="27"/>
  <c r="A349" i="27"/>
  <c r="B348" i="27" l="1"/>
  <c r="C348" i="27"/>
  <c r="A350" i="27"/>
  <c r="K349" i="27"/>
  <c r="E348" i="27"/>
  <c r="D348" i="27"/>
  <c r="B349" i="27" l="1"/>
  <c r="C349" i="27"/>
  <c r="E349" i="27"/>
  <c r="D349" i="27"/>
  <c r="A351" i="27"/>
  <c r="K350" i="27"/>
  <c r="B350" i="27" l="1"/>
  <c r="C350" i="27"/>
  <c r="E350" i="27"/>
  <c r="D350" i="27"/>
  <c r="A352" i="27"/>
  <c r="K351" i="27"/>
  <c r="B351" i="27" l="1"/>
  <c r="C351" i="27"/>
  <c r="E351" i="27"/>
  <c r="D351" i="27"/>
  <c r="K352" i="27"/>
  <c r="A353" i="27"/>
  <c r="B352" i="27" l="1"/>
  <c r="C352" i="27"/>
  <c r="A354" i="27"/>
  <c r="K353" i="27"/>
  <c r="E352" i="27"/>
  <c r="D352" i="27"/>
  <c r="B353" i="27" l="1"/>
  <c r="C353" i="27"/>
  <c r="E353" i="27"/>
  <c r="D353" i="27"/>
  <c r="A355" i="27"/>
  <c r="K354" i="27"/>
  <c r="B354" i="27" l="1"/>
  <c r="C354" i="27"/>
  <c r="E354" i="27"/>
  <c r="D354" i="27"/>
  <c r="K355" i="27"/>
  <c r="A356" i="27"/>
  <c r="B355" i="27" l="1"/>
  <c r="C355" i="27"/>
  <c r="K356" i="27"/>
  <c r="A357" i="27"/>
  <c r="E355" i="27"/>
  <c r="D355" i="27"/>
  <c r="B356" i="27" l="1"/>
  <c r="C356" i="27"/>
  <c r="K357" i="27"/>
  <c r="A358" i="27"/>
  <c r="E356" i="27"/>
  <c r="D356" i="27"/>
  <c r="B357" i="27" l="1"/>
  <c r="C357" i="27"/>
  <c r="E357" i="27"/>
  <c r="D357" i="27"/>
  <c r="A359" i="27"/>
  <c r="K358" i="27"/>
  <c r="B358" i="27" l="1"/>
  <c r="C358" i="27"/>
  <c r="E358" i="27"/>
  <c r="D358" i="27"/>
  <c r="K359" i="27"/>
  <c r="A360" i="27"/>
  <c r="B359" i="27" l="1"/>
  <c r="C359" i="27"/>
  <c r="A361" i="27"/>
  <c r="K360" i="27"/>
  <c r="E359" i="27"/>
  <c r="D359" i="27"/>
  <c r="B360" i="27" l="1"/>
  <c r="C360" i="27"/>
  <c r="E360" i="27"/>
  <c r="D360" i="27"/>
  <c r="A362" i="27"/>
  <c r="K361" i="27"/>
  <c r="B361" i="27" l="1"/>
  <c r="C361" i="27"/>
  <c r="E361" i="27"/>
  <c r="D361" i="27"/>
  <c r="A363" i="27"/>
  <c r="K362" i="27"/>
  <c r="B362" i="27" l="1"/>
  <c r="C362" i="27"/>
  <c r="E362" i="27"/>
  <c r="D362" i="27"/>
  <c r="A364" i="27"/>
  <c r="K363" i="27"/>
  <c r="B363" i="27" l="1"/>
  <c r="C363" i="27"/>
  <c r="E363" i="27"/>
  <c r="D363" i="27"/>
  <c r="A365" i="27"/>
  <c r="K364" i="27"/>
  <c r="B364" i="27" l="1"/>
  <c r="C364" i="27"/>
  <c r="A366" i="27"/>
  <c r="K365" i="27"/>
  <c r="E364" i="27"/>
  <c r="D364" i="27"/>
  <c r="B365" i="27" l="1"/>
  <c r="C365" i="27"/>
  <c r="E365" i="27"/>
  <c r="D365" i="27"/>
  <c r="K366" i="27"/>
  <c r="A367" i="27"/>
  <c r="B366" i="27" l="1"/>
  <c r="C366" i="27"/>
  <c r="A368" i="27"/>
  <c r="K367" i="27"/>
  <c r="E366" i="27"/>
  <c r="D366" i="27"/>
  <c r="B367" i="27" l="1"/>
  <c r="C367" i="27"/>
  <c r="E367" i="27"/>
  <c r="D367" i="27"/>
  <c r="K368" i="27"/>
  <c r="A369" i="27"/>
  <c r="B368" i="27" l="1"/>
  <c r="C368" i="27"/>
  <c r="A370" i="27"/>
  <c r="K369" i="27"/>
  <c r="E368" i="27"/>
  <c r="D368" i="27"/>
  <c r="B369" i="27" l="1"/>
  <c r="C369" i="27"/>
  <c r="E369" i="27"/>
  <c r="D369" i="27"/>
  <c r="K370" i="27"/>
  <c r="A371" i="27"/>
  <c r="B370" i="27" l="1"/>
  <c r="C370" i="27"/>
  <c r="A372" i="27"/>
  <c r="K371" i="27"/>
  <c r="E370" i="27"/>
  <c r="D370" i="27"/>
  <c r="C371" i="27" l="1"/>
  <c r="B371" i="27"/>
  <c r="K372" i="27"/>
  <c r="A373" i="27"/>
  <c r="E371" i="27"/>
  <c r="D371" i="27"/>
  <c r="B372" i="27" l="1"/>
  <c r="C372" i="27"/>
  <c r="A374" i="27"/>
  <c r="K373" i="27"/>
  <c r="E372" i="27"/>
  <c r="D372" i="27"/>
  <c r="C373" i="27" l="1"/>
  <c r="B373" i="27"/>
  <c r="E373" i="27"/>
  <c r="D373" i="27"/>
  <c r="A375" i="27"/>
  <c r="K374" i="27"/>
  <c r="B374" i="27" l="1"/>
  <c r="C374" i="27"/>
  <c r="A376" i="27"/>
  <c r="K375" i="27"/>
  <c r="E374" i="27"/>
  <c r="D374" i="27"/>
  <c r="C375" i="27" l="1"/>
  <c r="B375" i="27"/>
  <c r="E375" i="27"/>
  <c r="D375" i="27"/>
  <c r="K376" i="27"/>
  <c r="A377" i="27"/>
  <c r="B376" i="27" l="1"/>
  <c r="C376" i="27"/>
  <c r="A378" i="27"/>
  <c r="K377" i="27"/>
  <c r="E376" i="27"/>
  <c r="D376" i="27"/>
  <c r="B377" i="27" l="1"/>
  <c r="C377" i="27"/>
  <c r="E377" i="27"/>
  <c r="D377" i="27"/>
  <c r="K378" i="27"/>
  <c r="A379" i="27"/>
  <c r="B378" i="27" l="1"/>
  <c r="C378" i="27"/>
  <c r="A380" i="27"/>
  <c r="K379" i="27"/>
  <c r="E378" i="27"/>
  <c r="D378" i="27"/>
  <c r="B379" i="27" l="1"/>
  <c r="C379" i="27"/>
  <c r="E379" i="27"/>
  <c r="D379" i="27"/>
  <c r="K380" i="27"/>
  <c r="A381" i="27"/>
  <c r="C380" i="27" l="1"/>
  <c r="B380" i="27"/>
  <c r="E380" i="27"/>
  <c r="D380" i="27"/>
  <c r="A382" i="27"/>
  <c r="K381" i="27"/>
  <c r="B381" i="27" l="1"/>
  <c r="C381" i="27"/>
  <c r="K382" i="27"/>
  <c r="A383" i="27"/>
  <c r="E381" i="27"/>
  <c r="D381" i="27"/>
  <c r="B382" i="27" l="1"/>
  <c r="C382" i="27"/>
  <c r="A384" i="27"/>
  <c r="K383" i="27"/>
  <c r="E382" i="27"/>
  <c r="D382" i="27"/>
  <c r="C383" i="27" l="1"/>
  <c r="B383" i="27"/>
  <c r="E383" i="27"/>
  <c r="D383" i="27"/>
  <c r="A385" i="27"/>
  <c r="K384" i="27"/>
  <c r="C384" i="27" l="1"/>
  <c r="B384" i="27"/>
  <c r="E384" i="27"/>
  <c r="D384" i="27"/>
  <c r="A386" i="27"/>
  <c r="K385" i="27"/>
  <c r="B385" i="27" l="1"/>
  <c r="C385" i="27"/>
  <c r="E385" i="27"/>
  <c r="D385" i="27"/>
  <c r="A387" i="27"/>
  <c r="K386" i="27"/>
  <c r="B386" i="27" l="1"/>
  <c r="C386" i="27"/>
  <c r="A388" i="27"/>
  <c r="K387" i="27"/>
  <c r="E386" i="27"/>
  <c r="D386" i="27"/>
  <c r="C387" i="27" l="1"/>
  <c r="B387" i="27"/>
  <c r="E387" i="27"/>
  <c r="D387" i="27"/>
  <c r="A389" i="27"/>
  <c r="K388" i="27"/>
  <c r="B388" i="27" l="1"/>
  <c r="C388" i="27"/>
  <c r="E388" i="27"/>
  <c r="D388" i="27"/>
  <c r="A390" i="27"/>
  <c r="K389" i="27"/>
  <c r="C389" i="27" l="1"/>
  <c r="B389" i="27"/>
  <c r="A391" i="27"/>
  <c r="K390" i="27"/>
  <c r="E389" i="27"/>
  <c r="D389" i="27"/>
  <c r="B390" i="27" l="1"/>
  <c r="C390" i="27"/>
  <c r="E390" i="27"/>
  <c r="D390" i="27"/>
  <c r="A392" i="27"/>
  <c r="K391" i="27"/>
  <c r="C391" i="27" l="1"/>
  <c r="B391" i="27"/>
  <c r="E391" i="27"/>
  <c r="D391" i="27"/>
  <c r="A393" i="27"/>
  <c r="K392" i="27"/>
  <c r="B392" i="27" l="1"/>
  <c r="C392" i="27"/>
  <c r="E392" i="27"/>
  <c r="D392" i="27"/>
  <c r="A394" i="27"/>
  <c r="K393" i="27"/>
  <c r="B393" i="27" l="1"/>
  <c r="C393" i="27"/>
  <c r="E393" i="27"/>
  <c r="D393" i="27"/>
  <c r="K394" i="27"/>
  <c r="A395" i="27"/>
  <c r="B394" i="27" l="1"/>
  <c r="C394" i="27"/>
  <c r="A396" i="27"/>
  <c r="K395" i="27"/>
  <c r="E394" i="27"/>
  <c r="D394" i="27"/>
  <c r="C395" i="27" l="1"/>
  <c r="B395" i="27"/>
  <c r="E395" i="27"/>
  <c r="D395" i="27"/>
  <c r="A397" i="27"/>
  <c r="K396" i="27"/>
  <c r="B396" i="27" l="1"/>
  <c r="C396" i="27"/>
  <c r="E396" i="27"/>
  <c r="D396" i="27"/>
  <c r="A398" i="27"/>
  <c r="K397" i="27"/>
  <c r="B397" i="27" l="1"/>
  <c r="C397" i="27"/>
  <c r="E397" i="27"/>
  <c r="D397" i="27"/>
  <c r="A399" i="27"/>
  <c r="K398" i="27"/>
  <c r="B398" i="27" l="1"/>
  <c r="C398" i="27"/>
  <c r="A400" i="27"/>
  <c r="K399" i="27"/>
  <c r="E398" i="27"/>
  <c r="D398" i="27"/>
  <c r="C399" i="27" l="1"/>
  <c r="B399" i="27"/>
  <c r="E399" i="27"/>
  <c r="D399" i="27"/>
  <c r="A401" i="27"/>
  <c r="K400" i="27"/>
  <c r="B400" i="27" l="1"/>
  <c r="C400" i="27"/>
  <c r="E400" i="27"/>
  <c r="D400" i="27"/>
  <c r="K401" i="27"/>
  <c r="A402" i="27"/>
  <c r="B401" i="27" l="1"/>
  <c r="C401" i="27"/>
  <c r="A403" i="27"/>
  <c r="K402" i="27"/>
  <c r="E401" i="27"/>
  <c r="D401" i="27"/>
  <c r="B402" i="27" l="1"/>
  <c r="C402" i="27"/>
  <c r="E402" i="27"/>
  <c r="D402" i="27"/>
  <c r="A404" i="27"/>
  <c r="K403" i="27"/>
  <c r="B403" i="27" l="1"/>
  <c r="C403" i="27"/>
  <c r="A405" i="27"/>
  <c r="K404" i="27"/>
  <c r="E403" i="27"/>
  <c r="D403" i="27"/>
  <c r="C404" i="27" l="1"/>
  <c r="B404" i="27"/>
  <c r="E404" i="27"/>
  <c r="D404" i="27"/>
  <c r="K405" i="27"/>
  <c r="A406" i="27"/>
  <c r="C405" i="27" l="1"/>
  <c r="B405" i="27"/>
  <c r="A407" i="27"/>
  <c r="K406" i="27"/>
  <c r="E405" i="27"/>
  <c r="D405" i="27"/>
  <c r="B406" i="27" l="1"/>
  <c r="C406" i="27"/>
  <c r="E406" i="27"/>
  <c r="D406" i="27"/>
  <c r="A408" i="27"/>
  <c r="K407" i="27"/>
  <c r="C407" i="27" l="1"/>
  <c r="B407" i="27"/>
  <c r="E407" i="27"/>
  <c r="D407" i="27"/>
  <c r="A409" i="27"/>
  <c r="K408" i="27"/>
  <c r="B408" i="27" l="1"/>
  <c r="C408" i="27"/>
  <c r="E408" i="27"/>
  <c r="D408" i="27"/>
  <c r="A410" i="27"/>
  <c r="K409" i="27"/>
  <c r="B409" i="27" l="1"/>
  <c r="C409" i="27"/>
  <c r="E409" i="27"/>
  <c r="D409" i="27"/>
  <c r="A411" i="27"/>
  <c r="K410" i="27"/>
  <c r="B410" i="27" l="1"/>
  <c r="C410" i="27"/>
  <c r="E410" i="27"/>
  <c r="D410" i="27"/>
  <c r="A412" i="27"/>
  <c r="K411" i="27"/>
  <c r="C411" i="27" l="1"/>
  <c r="B411" i="27"/>
  <c r="E411" i="27"/>
  <c r="D411" i="27"/>
  <c r="K412" i="27"/>
  <c r="A413" i="27"/>
  <c r="B412" i="27" l="1"/>
  <c r="C412" i="27"/>
  <c r="A414" i="27"/>
  <c r="K413" i="27"/>
  <c r="E412" i="27"/>
  <c r="D412" i="27"/>
  <c r="B413" i="27" l="1"/>
  <c r="C413" i="27"/>
  <c r="E413" i="27"/>
  <c r="D413" i="27"/>
  <c r="A415" i="27"/>
  <c r="K414" i="27"/>
  <c r="B414" i="27" l="1"/>
  <c r="C414" i="27"/>
  <c r="A416" i="27"/>
  <c r="K415" i="27"/>
  <c r="E414" i="27"/>
  <c r="D414" i="27"/>
  <c r="B415" i="27" l="1"/>
  <c r="C415" i="27"/>
  <c r="A417" i="27"/>
  <c r="K416" i="27"/>
  <c r="E415" i="27"/>
  <c r="D415" i="27"/>
  <c r="B416" i="27" l="1"/>
  <c r="C416" i="27"/>
  <c r="E416" i="27"/>
  <c r="D416" i="27"/>
  <c r="A418" i="27"/>
  <c r="K417" i="27"/>
  <c r="B417" i="27" l="1"/>
  <c r="C417" i="27"/>
  <c r="E417" i="27"/>
  <c r="D417" i="27"/>
  <c r="A419" i="27"/>
  <c r="K418" i="27"/>
  <c r="B418" i="27" l="1"/>
  <c r="C418" i="27"/>
  <c r="A420" i="27"/>
  <c r="K419" i="27"/>
  <c r="E418" i="27"/>
  <c r="D418" i="27"/>
  <c r="C419" i="27" l="1"/>
  <c r="B419" i="27"/>
  <c r="E419" i="27"/>
  <c r="D419" i="27"/>
  <c r="A421" i="27"/>
  <c r="K420" i="27"/>
  <c r="C420" i="27" l="1"/>
  <c r="B420" i="27"/>
  <c r="E420" i="27"/>
  <c r="D420" i="27"/>
  <c r="A422" i="27"/>
  <c r="K421" i="27"/>
  <c r="C421" i="27" l="1"/>
  <c r="B421" i="27"/>
  <c r="E421" i="27"/>
  <c r="D421" i="27"/>
  <c r="A423" i="27"/>
  <c r="K422" i="27"/>
  <c r="B422" i="27" l="1"/>
  <c r="C422" i="27"/>
  <c r="E422" i="27"/>
  <c r="D422" i="27"/>
  <c r="A424" i="27"/>
  <c r="K423" i="27"/>
  <c r="C423" i="27" l="1"/>
  <c r="B423" i="27"/>
  <c r="E423" i="27"/>
  <c r="D423" i="27"/>
  <c r="A425" i="27"/>
  <c r="K424" i="27"/>
  <c r="B424" i="27" l="1"/>
  <c r="C424" i="27"/>
  <c r="E424" i="27"/>
  <c r="D424" i="27"/>
  <c r="A426" i="27"/>
  <c r="K425" i="27"/>
  <c r="B425" i="27" l="1"/>
  <c r="C425" i="27"/>
  <c r="E425" i="27"/>
  <c r="D425" i="27"/>
  <c r="K426" i="27"/>
  <c r="A427" i="27"/>
  <c r="B426" i="27" l="1"/>
  <c r="C426" i="27"/>
  <c r="A428" i="27"/>
  <c r="K427" i="27"/>
  <c r="E426" i="27"/>
  <c r="D426" i="27"/>
  <c r="B427" i="27" l="1"/>
  <c r="C427" i="27"/>
  <c r="E427" i="27"/>
  <c r="D427" i="27"/>
  <c r="K428" i="27"/>
  <c r="A429" i="27"/>
  <c r="C428" i="27" l="1"/>
  <c r="B428" i="27"/>
  <c r="A430" i="27"/>
  <c r="K429" i="27"/>
  <c r="E428" i="27"/>
  <c r="D428" i="27"/>
  <c r="B429" i="27" l="1"/>
  <c r="C429" i="27"/>
  <c r="K430" i="27"/>
  <c r="A431" i="27"/>
  <c r="E429" i="27"/>
  <c r="D429" i="27"/>
  <c r="B430" i="27" l="1"/>
  <c r="C430" i="27"/>
  <c r="K431" i="27"/>
  <c r="A432" i="27"/>
  <c r="E430" i="27"/>
  <c r="D430" i="27"/>
  <c r="B431" i="27" l="1"/>
  <c r="C431" i="27"/>
  <c r="K432" i="27"/>
  <c r="A433" i="27"/>
  <c r="E431" i="27"/>
  <c r="D431" i="27"/>
  <c r="B432" i="27" l="1"/>
  <c r="C432" i="27"/>
  <c r="K433" i="27"/>
  <c r="A434" i="27"/>
  <c r="E432" i="27"/>
  <c r="D432" i="27"/>
  <c r="C433" i="27" l="1"/>
  <c r="B433" i="27"/>
  <c r="K434" i="27"/>
  <c r="A435" i="27"/>
  <c r="E433" i="27"/>
  <c r="D433" i="27"/>
  <c r="B434" i="27" l="1"/>
  <c r="C434" i="27"/>
  <c r="A436" i="27"/>
  <c r="K435" i="27"/>
  <c r="E434" i="27"/>
  <c r="D434" i="27"/>
  <c r="B435" i="27" l="1"/>
  <c r="C435" i="27"/>
  <c r="E435" i="27"/>
  <c r="D435" i="27"/>
  <c r="K436" i="27"/>
  <c r="A437" i="27"/>
  <c r="C436" i="27" l="1"/>
  <c r="B436" i="27"/>
  <c r="A438" i="27"/>
  <c r="K437" i="27"/>
  <c r="E436" i="27"/>
  <c r="D436" i="27"/>
  <c r="B437" i="27" l="1"/>
  <c r="C437" i="27"/>
  <c r="A439" i="27"/>
  <c r="K438" i="27"/>
  <c r="E437" i="27"/>
  <c r="D437" i="27"/>
  <c r="B438" i="27" l="1"/>
  <c r="C438" i="27"/>
  <c r="E438" i="27"/>
  <c r="D438" i="27"/>
  <c r="K439" i="27"/>
  <c r="A440" i="27"/>
  <c r="B439" i="27" l="1"/>
  <c r="C439" i="27"/>
  <c r="A441" i="27"/>
  <c r="K440" i="27"/>
  <c r="E439" i="27"/>
  <c r="D439" i="27"/>
  <c r="B440" i="27" l="1"/>
  <c r="C440" i="27"/>
  <c r="E440" i="27"/>
  <c r="D440" i="27"/>
  <c r="A442" i="27"/>
  <c r="K441" i="27"/>
  <c r="C441" i="27" l="1"/>
  <c r="B441" i="27"/>
  <c r="K442" i="27"/>
  <c r="A443" i="27"/>
  <c r="E441" i="27"/>
  <c r="D441" i="27"/>
  <c r="B442" i="27" l="1"/>
  <c r="C442" i="27"/>
  <c r="A444" i="27"/>
  <c r="K443" i="27"/>
  <c r="E442" i="27"/>
  <c r="D442" i="27"/>
  <c r="B443" i="27" l="1"/>
  <c r="C443" i="27"/>
  <c r="E443" i="27"/>
  <c r="D443" i="27"/>
  <c r="A445" i="27"/>
  <c r="K444" i="27"/>
  <c r="C444" i="27" l="1"/>
  <c r="B444" i="27"/>
  <c r="E444" i="27"/>
  <c r="D444" i="27"/>
  <c r="A446" i="27"/>
  <c r="K445" i="27"/>
  <c r="B445" i="27" l="1"/>
  <c r="C445" i="27"/>
  <c r="E445" i="27"/>
  <c r="D445" i="27"/>
  <c r="A447" i="27"/>
  <c r="K446" i="27"/>
  <c r="B446" i="27" l="1"/>
  <c r="C446" i="27"/>
  <c r="E446" i="27"/>
  <c r="D446" i="27"/>
  <c r="A448" i="27"/>
  <c r="K447" i="27"/>
  <c r="B447" i="27" l="1"/>
  <c r="C447" i="27"/>
  <c r="K448" i="27"/>
  <c r="A449" i="27"/>
  <c r="E447" i="27"/>
  <c r="D447" i="27"/>
  <c r="B448" i="27" l="1"/>
  <c r="C448" i="27"/>
  <c r="E448" i="27"/>
  <c r="D448" i="27"/>
  <c r="A450" i="27"/>
  <c r="K449" i="27"/>
  <c r="B449" i="27" l="1"/>
  <c r="C449" i="27"/>
  <c r="E449" i="27"/>
  <c r="D449" i="27"/>
  <c r="A451" i="27"/>
  <c r="K450" i="27"/>
  <c r="B450" i="27" l="1"/>
  <c r="C450" i="27"/>
  <c r="E450" i="27"/>
  <c r="D450" i="27"/>
  <c r="A452" i="27"/>
  <c r="K451" i="27"/>
  <c r="B451" i="27" l="1"/>
  <c r="C451" i="27"/>
  <c r="A453" i="27"/>
  <c r="K452" i="27"/>
  <c r="E451" i="27"/>
  <c r="D451" i="27"/>
  <c r="C452" i="27" l="1"/>
  <c r="B452" i="27"/>
  <c r="E452" i="27"/>
  <c r="D452" i="27"/>
  <c r="A454" i="27"/>
  <c r="K453" i="27"/>
  <c r="C453" i="27" l="1"/>
  <c r="B453" i="27"/>
  <c r="A455" i="27"/>
  <c r="K454" i="27"/>
  <c r="E453" i="27"/>
  <c r="D453" i="27"/>
  <c r="B454" i="27" l="1"/>
  <c r="C454" i="27"/>
  <c r="E454" i="27"/>
  <c r="D454" i="27"/>
  <c r="A456" i="27"/>
  <c r="K455" i="27"/>
  <c r="B455" i="27" l="1"/>
  <c r="C455" i="27"/>
  <c r="E455" i="27"/>
  <c r="D455" i="27"/>
  <c r="A457" i="27"/>
  <c r="K456" i="27"/>
  <c r="B456" i="27" l="1"/>
  <c r="C456" i="27"/>
  <c r="E456" i="27"/>
  <c r="D456" i="27"/>
  <c r="A458" i="27"/>
  <c r="K457" i="27"/>
  <c r="C457" i="27" l="1"/>
  <c r="B457" i="27"/>
  <c r="E457" i="27"/>
  <c r="D457" i="27"/>
  <c r="A459" i="27"/>
  <c r="K458" i="27"/>
  <c r="B458" i="27" l="1"/>
  <c r="C458" i="27"/>
  <c r="E458" i="27"/>
  <c r="D458" i="27"/>
  <c r="A460" i="27"/>
  <c r="K459" i="27"/>
  <c r="B459" i="27" l="1"/>
  <c r="C459" i="27"/>
  <c r="E459" i="27"/>
  <c r="D459" i="27"/>
  <c r="A461" i="27"/>
  <c r="K460" i="27"/>
  <c r="C460" i="27" l="1"/>
  <c r="B460" i="27"/>
  <c r="E460" i="27"/>
  <c r="D460" i="27"/>
  <c r="A462" i="27"/>
  <c r="K461" i="27"/>
  <c r="B461" i="27" l="1"/>
  <c r="C461" i="27"/>
  <c r="E461" i="27"/>
  <c r="D461" i="27"/>
  <c r="A463" i="27"/>
  <c r="K462" i="27"/>
  <c r="B462" i="27" l="1"/>
  <c r="C462" i="27"/>
  <c r="E462" i="27"/>
  <c r="D462" i="27"/>
  <c r="A464" i="27"/>
  <c r="K463" i="27"/>
  <c r="B463" i="27" l="1"/>
  <c r="C463" i="27"/>
  <c r="E463" i="27"/>
  <c r="D463" i="27"/>
  <c r="A465" i="27"/>
  <c r="K464" i="27"/>
  <c r="B464" i="27" l="1"/>
  <c r="C464" i="27"/>
  <c r="K465" i="27"/>
  <c r="A466" i="27"/>
  <c r="E464" i="27"/>
  <c r="D464" i="27"/>
  <c r="B465" i="27" l="1"/>
  <c r="C465" i="27"/>
  <c r="A467" i="27"/>
  <c r="K466" i="27"/>
  <c r="E465" i="27"/>
  <c r="D465" i="27"/>
  <c r="B466" i="27" l="1"/>
  <c r="C466" i="27"/>
  <c r="A468" i="27"/>
  <c r="K467" i="27"/>
  <c r="E466" i="27"/>
  <c r="D466" i="27"/>
  <c r="B467" i="27" l="1"/>
  <c r="C467" i="27"/>
  <c r="E467" i="27"/>
  <c r="D467" i="27"/>
  <c r="A469" i="27"/>
  <c r="K468" i="27"/>
  <c r="B468" i="27" l="1"/>
  <c r="C468" i="27"/>
  <c r="E468" i="27"/>
  <c r="D468" i="27"/>
  <c r="A470" i="27"/>
  <c r="K469" i="27"/>
  <c r="C469" i="27" l="1"/>
  <c r="B469" i="27"/>
  <c r="E469" i="27"/>
  <c r="D469" i="27"/>
  <c r="A471" i="27"/>
  <c r="K470" i="27"/>
  <c r="B470" i="27" l="1"/>
  <c r="C470" i="27"/>
  <c r="E470" i="27"/>
  <c r="D470" i="27"/>
  <c r="A472" i="27"/>
  <c r="K471" i="27"/>
  <c r="B471" i="27" l="1"/>
  <c r="C471" i="27"/>
  <c r="E471" i="27"/>
  <c r="D471" i="27"/>
  <c r="A473" i="27"/>
  <c r="K472" i="27"/>
  <c r="C472" i="27" l="1"/>
  <c r="B472" i="27"/>
  <c r="E472" i="27"/>
  <c r="D472" i="27"/>
  <c r="A474" i="27"/>
  <c r="K473" i="27"/>
  <c r="C473" i="27" l="1"/>
  <c r="B473" i="27"/>
  <c r="E473" i="27"/>
  <c r="D473" i="27"/>
  <c r="K474" i="27"/>
  <c r="A475" i="27"/>
  <c r="B474" i="27" l="1"/>
  <c r="C474" i="27"/>
  <c r="A476" i="27"/>
  <c r="K475" i="27"/>
  <c r="E474" i="27"/>
  <c r="D474" i="27"/>
  <c r="B475" i="27" l="1"/>
  <c r="C475" i="27"/>
  <c r="E475" i="27"/>
  <c r="D475" i="27"/>
  <c r="K476" i="27"/>
  <c r="A477" i="27"/>
  <c r="B476" i="27" l="1"/>
  <c r="C476" i="27"/>
  <c r="E476" i="27"/>
  <c r="D476" i="27"/>
  <c r="A478" i="27"/>
  <c r="K477" i="27"/>
  <c r="B477" i="27" l="1"/>
  <c r="C477" i="27"/>
  <c r="E477" i="27"/>
  <c r="D477" i="27"/>
  <c r="A479" i="27"/>
  <c r="K478" i="27"/>
  <c r="B478" i="27" l="1"/>
  <c r="C478" i="27"/>
  <c r="E478" i="27"/>
  <c r="D478" i="27"/>
  <c r="A480" i="27"/>
  <c r="K479" i="27"/>
  <c r="B479" i="27" l="1"/>
  <c r="C479" i="27"/>
  <c r="E479" i="27"/>
  <c r="D479" i="27"/>
  <c r="A481" i="27"/>
  <c r="K480" i="27"/>
  <c r="C480" i="27" l="1"/>
  <c r="B480" i="27"/>
  <c r="E480" i="27"/>
  <c r="D480" i="27"/>
  <c r="A482" i="27"/>
  <c r="K481" i="27"/>
  <c r="B481" i="27" l="1"/>
  <c r="C481" i="27"/>
  <c r="E481" i="27"/>
  <c r="D481" i="27"/>
  <c r="K482" i="27"/>
  <c r="A483" i="27"/>
  <c r="B482" i="27" l="1"/>
  <c r="C482" i="27"/>
  <c r="A484" i="27"/>
  <c r="K483" i="27"/>
  <c r="E482" i="27"/>
  <c r="D482" i="27"/>
  <c r="B483" i="27" l="1"/>
  <c r="C483" i="27"/>
  <c r="E483" i="27"/>
  <c r="D483" i="27"/>
  <c r="A485" i="27"/>
  <c r="K484" i="27"/>
  <c r="C484" i="27" l="1"/>
  <c r="B484" i="27"/>
  <c r="E484" i="27"/>
  <c r="D484" i="27"/>
  <c r="K485" i="27"/>
  <c r="A486" i="27"/>
  <c r="C485" i="27" l="1"/>
  <c r="B485" i="27"/>
  <c r="E485" i="27"/>
  <c r="D485" i="27"/>
  <c r="A487" i="27"/>
  <c r="K486" i="27"/>
  <c r="B486" i="27" l="1"/>
  <c r="C486" i="27"/>
  <c r="E486" i="27"/>
  <c r="D486" i="27"/>
  <c r="A488" i="27"/>
  <c r="K487" i="27"/>
  <c r="B487" i="27" l="1"/>
  <c r="C487" i="27"/>
  <c r="E487" i="27"/>
  <c r="D487" i="27"/>
  <c r="K488" i="27"/>
  <c r="A489" i="27"/>
  <c r="B488" i="27" l="1"/>
  <c r="C488" i="27"/>
  <c r="K489" i="27"/>
  <c r="A490" i="27"/>
  <c r="E488" i="27"/>
  <c r="D488" i="27"/>
  <c r="B489" i="27" l="1"/>
  <c r="C489" i="27"/>
  <c r="K490" i="27"/>
  <c r="A491" i="27"/>
  <c r="E489" i="27"/>
  <c r="D489" i="27"/>
  <c r="B490" i="27" l="1"/>
  <c r="C490" i="27"/>
  <c r="A492" i="27"/>
  <c r="K491" i="27"/>
  <c r="E490" i="27"/>
  <c r="D490" i="27"/>
  <c r="B491" i="27" l="1"/>
  <c r="C491" i="27"/>
  <c r="E491" i="27"/>
  <c r="D491" i="27"/>
  <c r="K492" i="27"/>
  <c r="A493" i="27"/>
  <c r="C492" i="27" l="1"/>
  <c r="B492" i="27"/>
  <c r="E492" i="27"/>
  <c r="D492" i="27"/>
  <c r="A494" i="27"/>
  <c r="K493" i="27"/>
  <c r="B493" i="27" l="1"/>
  <c r="C493" i="27"/>
  <c r="E493" i="27"/>
  <c r="D493" i="27"/>
  <c r="K494" i="27"/>
  <c r="A495" i="27"/>
  <c r="B494" i="27" l="1"/>
  <c r="C494" i="27"/>
  <c r="A496" i="27"/>
  <c r="K495" i="27"/>
  <c r="E494" i="27"/>
  <c r="D494" i="27"/>
  <c r="B495" i="27" l="1"/>
  <c r="C495" i="27"/>
  <c r="E495" i="27"/>
  <c r="D495" i="27"/>
  <c r="A497" i="27"/>
  <c r="K496" i="27"/>
  <c r="C496" i="27" l="1"/>
  <c r="B496" i="27"/>
  <c r="E496" i="27"/>
  <c r="D496" i="27"/>
  <c r="A498" i="27"/>
  <c r="K497" i="27"/>
  <c r="B497" i="27" l="1"/>
  <c r="C497" i="27"/>
  <c r="E497" i="27"/>
  <c r="D497" i="27"/>
  <c r="K498" i="27"/>
  <c r="A499" i="27"/>
  <c r="B498" i="27" l="1"/>
  <c r="C498" i="27"/>
  <c r="E498" i="27"/>
  <c r="D498" i="27"/>
  <c r="A500" i="27"/>
  <c r="K499" i="27"/>
  <c r="B499" i="27" l="1"/>
  <c r="C499" i="27"/>
  <c r="E499" i="27"/>
  <c r="D499" i="27"/>
  <c r="A501" i="27"/>
  <c r="K500" i="27"/>
  <c r="C500" i="27" l="1"/>
  <c r="B500" i="27"/>
  <c r="E500" i="27"/>
  <c r="D500" i="27"/>
  <c r="A502" i="27"/>
  <c r="K501" i="27"/>
  <c r="B501" i="27" l="1"/>
  <c r="C501" i="27"/>
  <c r="E501" i="27"/>
  <c r="D501" i="27"/>
  <c r="K502" i="27"/>
  <c r="A503" i="27"/>
  <c r="B502" i="27" l="1"/>
  <c r="C502" i="27"/>
  <c r="A504" i="27"/>
  <c r="K503" i="27"/>
  <c r="E502" i="27"/>
  <c r="D502" i="27"/>
  <c r="C503" i="27" l="1"/>
  <c r="B503" i="27"/>
  <c r="E503" i="27"/>
  <c r="D503" i="27"/>
  <c r="K504" i="27"/>
  <c r="A505" i="27"/>
  <c r="C504" i="27" l="1"/>
  <c r="B504" i="27"/>
  <c r="A506" i="27"/>
  <c r="K505" i="27"/>
  <c r="E504" i="27"/>
  <c r="D504" i="27"/>
  <c r="B505" i="27" l="1"/>
  <c r="C505" i="27"/>
  <c r="E505" i="27"/>
  <c r="D505" i="27"/>
  <c r="A507" i="27"/>
  <c r="K506" i="27"/>
  <c r="B506" i="27" l="1"/>
  <c r="C506" i="27"/>
  <c r="E506" i="27"/>
  <c r="D506" i="27"/>
  <c r="A508" i="27"/>
  <c r="K507" i="27"/>
  <c r="B507" i="27" l="1"/>
  <c r="C507" i="27"/>
  <c r="E507" i="27"/>
  <c r="D507" i="27"/>
  <c r="K508" i="27"/>
  <c r="A509" i="27"/>
  <c r="C508" i="27" l="1"/>
  <c r="B508" i="27"/>
  <c r="A510" i="27"/>
  <c r="K509" i="27"/>
  <c r="E508" i="27"/>
  <c r="D508" i="27"/>
  <c r="B509" i="27" l="1"/>
  <c r="C509" i="27"/>
  <c r="E509" i="27"/>
  <c r="D509" i="27"/>
  <c r="A511" i="27"/>
  <c r="K510" i="27"/>
  <c r="C510" i="27" l="1"/>
  <c r="B510" i="27"/>
  <c r="A512" i="27"/>
  <c r="K511" i="27"/>
  <c r="E510" i="27"/>
  <c r="D510" i="27"/>
  <c r="B511" i="27" l="1"/>
  <c r="C511" i="27"/>
  <c r="E511" i="27"/>
  <c r="D511" i="27"/>
  <c r="A513" i="27"/>
  <c r="K512" i="27"/>
  <c r="C512" i="27" l="1"/>
  <c r="B512" i="27"/>
  <c r="E512" i="27"/>
  <c r="D512" i="27"/>
  <c r="K513" i="27"/>
  <c r="A514" i="27"/>
  <c r="B513" i="27" l="1"/>
  <c r="C513" i="27"/>
  <c r="A515" i="27"/>
  <c r="K514" i="27"/>
  <c r="E513" i="27"/>
  <c r="D513" i="27"/>
  <c r="B514" i="27" l="1"/>
  <c r="C514" i="27"/>
  <c r="E514" i="27"/>
  <c r="D514" i="27"/>
  <c r="A516" i="27"/>
  <c r="K515" i="27"/>
  <c r="B515" i="27" l="1"/>
  <c r="C515" i="27"/>
  <c r="E515" i="27"/>
  <c r="D515" i="27"/>
  <c r="A517" i="27"/>
  <c r="K516" i="27"/>
  <c r="C516" i="27" l="1"/>
  <c r="B516" i="27"/>
  <c r="A518" i="27"/>
  <c r="K517" i="27"/>
  <c r="E516" i="27"/>
  <c r="D516" i="27"/>
  <c r="B517" i="27" l="1"/>
  <c r="C517" i="27"/>
  <c r="E517" i="27"/>
  <c r="D517" i="27"/>
  <c r="A519" i="27"/>
  <c r="K518" i="27"/>
  <c r="B518" i="27" l="1"/>
  <c r="C518" i="27"/>
  <c r="E518" i="27"/>
  <c r="D518" i="27"/>
  <c r="K519" i="27"/>
  <c r="A520" i="27"/>
  <c r="B519" i="27" l="1"/>
  <c r="C519" i="27"/>
  <c r="A521" i="27"/>
  <c r="K520" i="27"/>
  <c r="E519" i="27"/>
  <c r="D519" i="27"/>
  <c r="C520" i="27" l="1"/>
  <c r="B520" i="27"/>
  <c r="E520" i="27"/>
  <c r="D520" i="27"/>
  <c r="A522" i="27"/>
  <c r="K521" i="27"/>
  <c r="B521" i="27" l="1"/>
  <c r="C521" i="27"/>
  <c r="E521" i="27"/>
  <c r="D521" i="27"/>
  <c r="A523" i="27"/>
  <c r="K522" i="27"/>
  <c r="C522" i="27" l="1"/>
  <c r="B522" i="27"/>
  <c r="E522" i="27"/>
  <c r="D522" i="27"/>
  <c r="A524" i="27"/>
  <c r="K523" i="27"/>
  <c r="C523" i="27" l="1"/>
  <c r="B523" i="27"/>
  <c r="E523" i="27"/>
  <c r="D523" i="27"/>
  <c r="A525" i="27"/>
  <c r="K524" i="27"/>
  <c r="C524" i="27" l="1"/>
  <c r="B524" i="27"/>
  <c r="E524" i="27"/>
  <c r="D524" i="27"/>
  <c r="A526" i="27"/>
  <c r="K525" i="27"/>
  <c r="B525" i="27" l="1"/>
  <c r="C525" i="27"/>
  <c r="A527" i="27"/>
  <c r="K526" i="27"/>
  <c r="E525" i="27"/>
  <c r="D525" i="27"/>
  <c r="B526" i="27" l="1"/>
  <c r="C526" i="27"/>
  <c r="A528" i="27"/>
  <c r="K527" i="27"/>
  <c r="E526" i="27"/>
  <c r="D526" i="27"/>
  <c r="B527" i="27" l="1"/>
  <c r="C527" i="27"/>
  <c r="E527" i="27"/>
  <c r="D527" i="27"/>
  <c r="A529" i="27"/>
  <c r="K528" i="27"/>
  <c r="C528" i="27" l="1"/>
  <c r="B528" i="27"/>
  <c r="E528" i="27"/>
  <c r="D528" i="27"/>
  <c r="A530" i="27"/>
  <c r="K529" i="27"/>
  <c r="B529" i="27" l="1"/>
  <c r="C529" i="27"/>
  <c r="E529" i="27"/>
  <c r="D529" i="27"/>
  <c r="A531" i="27"/>
  <c r="K530" i="27"/>
  <c r="B530" i="27" l="1"/>
  <c r="C530" i="27"/>
  <c r="E530" i="27"/>
  <c r="D530" i="27"/>
  <c r="A532" i="27"/>
  <c r="K531" i="27"/>
  <c r="B531" i="27" l="1"/>
  <c r="C531" i="27"/>
  <c r="E531" i="27"/>
  <c r="D531" i="27"/>
  <c r="A533" i="27"/>
  <c r="K532" i="27"/>
  <c r="C532" i="27" l="1"/>
  <c r="B532" i="27"/>
  <c r="E532" i="27"/>
  <c r="D532" i="27"/>
  <c r="A534" i="27"/>
  <c r="K533" i="27"/>
  <c r="B533" i="27" l="1"/>
  <c r="C533" i="27"/>
  <c r="E533" i="27"/>
  <c r="D533" i="27"/>
  <c r="A535" i="27"/>
  <c r="K534" i="27"/>
  <c r="C534" i="27" l="1"/>
  <c r="B534" i="27"/>
  <c r="A536" i="27"/>
  <c r="K535" i="27"/>
  <c r="E534" i="27"/>
  <c r="D534" i="27"/>
  <c r="C535" i="27" l="1"/>
  <c r="B535" i="27"/>
  <c r="E535" i="27"/>
  <c r="D535" i="27"/>
  <c r="K536" i="27"/>
  <c r="A537" i="27"/>
  <c r="C536" i="27" l="1"/>
  <c r="B536" i="27"/>
  <c r="A538" i="27"/>
  <c r="K537" i="27"/>
  <c r="E536" i="27"/>
  <c r="D536" i="27"/>
  <c r="B537" i="27" l="1"/>
  <c r="C537" i="27"/>
  <c r="K538" i="27"/>
  <c r="A539" i="27"/>
  <c r="E537" i="27"/>
  <c r="D537" i="27"/>
  <c r="B538" i="27" l="1"/>
  <c r="C538" i="27"/>
  <c r="A540" i="27"/>
  <c r="K539" i="27"/>
  <c r="E538" i="27"/>
  <c r="D538" i="27"/>
  <c r="B539" i="27" l="1"/>
  <c r="C539" i="27"/>
  <c r="E539" i="27"/>
  <c r="D539" i="27"/>
  <c r="K540" i="27"/>
  <c r="A541" i="27"/>
  <c r="C540" i="27" l="1"/>
  <c r="B540" i="27"/>
  <c r="A542" i="27"/>
  <c r="K541" i="27"/>
  <c r="E540" i="27"/>
  <c r="D540" i="27"/>
  <c r="B541" i="27" l="1"/>
  <c r="C541" i="27"/>
  <c r="E541" i="27"/>
  <c r="D541" i="27"/>
  <c r="A543" i="27"/>
  <c r="K542" i="27"/>
  <c r="B542" i="27" l="1"/>
  <c r="C542" i="27"/>
  <c r="A544" i="27"/>
  <c r="K543" i="27"/>
  <c r="E542" i="27"/>
  <c r="D542" i="27"/>
  <c r="B543" i="27" l="1"/>
  <c r="C543" i="27"/>
  <c r="E543" i="27"/>
  <c r="D543" i="27"/>
  <c r="A545" i="27"/>
  <c r="K544" i="27"/>
  <c r="C544" i="27" l="1"/>
  <c r="B544" i="27"/>
  <c r="E544" i="27"/>
  <c r="D544" i="27"/>
  <c r="A546" i="27"/>
  <c r="K545" i="27"/>
  <c r="B545" i="27" l="1"/>
  <c r="C545" i="27"/>
  <c r="A547" i="27"/>
  <c r="K546" i="27"/>
  <c r="E545" i="27"/>
  <c r="D545" i="27"/>
  <c r="C546" i="27" l="1"/>
  <c r="B546" i="27"/>
  <c r="E546" i="27"/>
  <c r="D546" i="27"/>
  <c r="K547" i="27"/>
  <c r="A548" i="27"/>
  <c r="B547" i="27" l="1"/>
  <c r="C547" i="27"/>
  <c r="K548" i="27"/>
  <c r="A549" i="27"/>
  <c r="E547" i="27"/>
  <c r="D547" i="27"/>
  <c r="B548" i="27" l="1"/>
  <c r="C548" i="27"/>
  <c r="A550" i="27"/>
  <c r="K549" i="27"/>
  <c r="E548" i="27"/>
  <c r="D548" i="27"/>
  <c r="B549" i="27" l="1"/>
  <c r="C549" i="27"/>
  <c r="E549" i="27"/>
  <c r="D549" i="27"/>
  <c r="A551" i="27"/>
  <c r="K550" i="27"/>
  <c r="B550" i="27" l="1"/>
  <c r="C550" i="27"/>
  <c r="E550" i="27"/>
  <c r="D550" i="27"/>
  <c r="K551" i="27"/>
  <c r="A552" i="27"/>
  <c r="B551" i="27" l="1"/>
  <c r="C551" i="27"/>
  <c r="A553" i="27"/>
  <c r="K552" i="27"/>
  <c r="E551" i="27"/>
  <c r="D551" i="27"/>
  <c r="C552" i="27" l="1"/>
  <c r="B552" i="27"/>
  <c r="A554" i="27"/>
  <c r="K553" i="27"/>
  <c r="E552" i="27"/>
  <c r="D552" i="27"/>
  <c r="C553" i="27" l="1"/>
  <c r="B553" i="27"/>
  <c r="K554" i="27"/>
  <c r="A555" i="27"/>
  <c r="E553" i="27"/>
  <c r="D553" i="27"/>
  <c r="C554" i="27" l="1"/>
  <c r="B554" i="27"/>
  <c r="K555" i="27"/>
  <c r="A556" i="27"/>
  <c r="E554" i="27"/>
  <c r="D554" i="27"/>
  <c r="B555" i="27" l="1"/>
  <c r="C555" i="27"/>
  <c r="K556" i="27"/>
  <c r="A557" i="27"/>
  <c r="E555" i="27"/>
  <c r="D555" i="27"/>
  <c r="C556" i="27" l="1"/>
  <c r="B556" i="27"/>
  <c r="K557" i="27"/>
  <c r="A558" i="27"/>
  <c r="E556" i="27"/>
  <c r="D556" i="27"/>
  <c r="C557" i="27" l="1"/>
  <c r="B557" i="27"/>
  <c r="A559" i="27"/>
  <c r="K558" i="27"/>
  <c r="E557" i="27"/>
  <c r="D557" i="27"/>
  <c r="B558" i="27" l="1"/>
  <c r="C558" i="27"/>
  <c r="E558" i="27"/>
  <c r="D558" i="27"/>
  <c r="A560" i="27"/>
  <c r="K559" i="27"/>
  <c r="B559" i="27" l="1"/>
  <c r="C559" i="27"/>
  <c r="E559" i="27"/>
  <c r="D559" i="27"/>
  <c r="A561" i="27"/>
  <c r="K560" i="27"/>
  <c r="B560" i="27" l="1"/>
  <c r="C560" i="27"/>
  <c r="E560" i="27"/>
  <c r="D560" i="27"/>
  <c r="K561" i="27"/>
  <c r="A562" i="27"/>
  <c r="C561" i="27" l="1"/>
  <c r="B561" i="27"/>
  <c r="A563" i="27"/>
  <c r="K562" i="27"/>
  <c r="E561" i="27"/>
  <c r="D561" i="27"/>
  <c r="C562" i="27" l="1"/>
  <c r="B562" i="27"/>
  <c r="E562" i="27"/>
  <c r="D562" i="27"/>
  <c r="A564" i="27"/>
  <c r="K563" i="27"/>
  <c r="B563" i="27" l="1"/>
  <c r="C563" i="27"/>
  <c r="E563" i="27"/>
  <c r="D563" i="27"/>
  <c r="A565" i="27"/>
  <c r="K564" i="27"/>
  <c r="C564" i="27" l="1"/>
  <c r="B564" i="27"/>
  <c r="E564" i="27"/>
  <c r="D564" i="27"/>
  <c r="A566" i="27"/>
  <c r="K565" i="27"/>
  <c r="C565" i="27" l="1"/>
  <c r="B565" i="27"/>
  <c r="E565" i="27"/>
  <c r="D565" i="27"/>
  <c r="A567" i="27"/>
  <c r="K566" i="27"/>
  <c r="B566" i="27" l="1"/>
  <c r="C566" i="27"/>
  <c r="E566" i="27"/>
  <c r="D566" i="27"/>
  <c r="K567" i="27"/>
  <c r="A568" i="27"/>
  <c r="B567" i="27" l="1"/>
  <c r="C567" i="27"/>
  <c r="E567" i="27"/>
  <c r="D567" i="27"/>
  <c r="A569" i="27"/>
  <c r="K568" i="27"/>
  <c r="C568" i="27" l="1"/>
  <c r="B568" i="27"/>
  <c r="A570" i="27"/>
  <c r="K569" i="27"/>
  <c r="E568" i="27"/>
  <c r="D568" i="27"/>
  <c r="C569" i="27" l="1"/>
  <c r="B569" i="27"/>
  <c r="E569" i="27"/>
  <c r="D569" i="27"/>
  <c r="A571" i="27"/>
  <c r="K570" i="27"/>
  <c r="B570" i="27" l="1"/>
  <c r="C570" i="27"/>
  <c r="E570" i="27"/>
  <c r="D570" i="27"/>
  <c r="A572" i="27"/>
  <c r="K571" i="27"/>
  <c r="B571" i="27" l="1"/>
  <c r="C571" i="27"/>
  <c r="E571" i="27"/>
  <c r="D571" i="27"/>
  <c r="K572" i="27"/>
  <c r="A573" i="27"/>
  <c r="B572" i="27" l="1"/>
  <c r="C572" i="27"/>
  <c r="A574" i="27"/>
  <c r="K573" i="27"/>
  <c r="E572" i="27"/>
  <c r="D572" i="27"/>
  <c r="C573" i="27" l="1"/>
  <c r="B573" i="27"/>
  <c r="E573" i="27"/>
  <c r="D573" i="27"/>
  <c r="A575" i="27"/>
  <c r="K574" i="27"/>
  <c r="C574" i="27" l="1"/>
  <c r="B574" i="27"/>
  <c r="E574" i="27"/>
  <c r="D574" i="27"/>
  <c r="A576" i="27"/>
  <c r="K575" i="27"/>
  <c r="B575" i="27" l="1"/>
  <c r="C575" i="27"/>
  <c r="A577" i="27"/>
  <c r="K576" i="27"/>
  <c r="E575" i="27"/>
  <c r="D575" i="27"/>
  <c r="C576" i="27" l="1"/>
  <c r="B576" i="27"/>
  <c r="A578" i="27"/>
  <c r="K577" i="27"/>
  <c r="E576" i="27"/>
  <c r="D576" i="27"/>
  <c r="C577" i="27" l="1"/>
  <c r="B577" i="27"/>
  <c r="E577" i="27"/>
  <c r="D577" i="27"/>
  <c r="A579" i="27"/>
  <c r="K578" i="27"/>
  <c r="B578" i="27" l="1"/>
  <c r="C578" i="27"/>
  <c r="E578" i="27"/>
  <c r="D578" i="27"/>
  <c r="A580" i="27"/>
  <c r="K579" i="27"/>
  <c r="B579" i="27" l="1"/>
  <c r="C579" i="27"/>
  <c r="E579" i="27"/>
  <c r="D579" i="27"/>
  <c r="A581" i="27"/>
  <c r="K580" i="27"/>
  <c r="C580" i="27" l="1"/>
  <c r="B580" i="27"/>
  <c r="E580" i="27"/>
  <c r="D580" i="27"/>
  <c r="A582" i="27"/>
  <c r="K581" i="27"/>
  <c r="C581" i="27" l="1"/>
  <c r="B581" i="27"/>
  <c r="E581" i="27"/>
  <c r="D581" i="27"/>
  <c r="K582" i="27"/>
  <c r="A583" i="27"/>
  <c r="B582" i="27" l="1"/>
  <c r="C582" i="27"/>
  <c r="A584" i="27"/>
  <c r="K583" i="27"/>
  <c r="E582" i="27"/>
  <c r="D582" i="27"/>
  <c r="B583" i="27" l="1"/>
  <c r="C583" i="27"/>
  <c r="A585" i="27"/>
  <c r="K584" i="27"/>
  <c r="E583" i="27"/>
  <c r="D583" i="27"/>
  <c r="B584" i="27" l="1"/>
  <c r="C584" i="27"/>
  <c r="A586" i="27"/>
  <c r="K585" i="27"/>
  <c r="E584" i="27"/>
  <c r="D584" i="27"/>
  <c r="C585" i="27" l="1"/>
  <c r="B585" i="27"/>
  <c r="K586" i="27"/>
  <c r="A587" i="27"/>
  <c r="E585" i="27"/>
  <c r="D585" i="27"/>
  <c r="C586" i="27" l="1"/>
  <c r="B586" i="27"/>
  <c r="A588" i="27"/>
  <c r="K587" i="27"/>
  <c r="E586" i="27"/>
  <c r="D586" i="27"/>
  <c r="B587" i="27" l="1"/>
  <c r="C587" i="27"/>
  <c r="E587" i="27"/>
  <c r="D587" i="27"/>
  <c r="A589" i="27"/>
  <c r="K588" i="27"/>
  <c r="C588" i="27" l="1"/>
  <c r="B588" i="27"/>
  <c r="E588" i="27"/>
  <c r="D588" i="27"/>
  <c r="A590" i="27"/>
  <c r="K589" i="27"/>
  <c r="C589" i="27" l="1"/>
  <c r="B589" i="27"/>
  <c r="E589" i="27"/>
  <c r="D589" i="27"/>
  <c r="K590" i="27"/>
  <c r="A591" i="27"/>
  <c r="B590" i="27" l="1"/>
  <c r="C590" i="27"/>
  <c r="A592" i="27"/>
  <c r="K591" i="27"/>
  <c r="E590" i="27"/>
  <c r="D590" i="27"/>
  <c r="B591" i="27" l="1"/>
  <c r="C591" i="27"/>
  <c r="E591" i="27"/>
  <c r="D591" i="27"/>
  <c r="A593" i="27"/>
  <c r="K592" i="27"/>
  <c r="C592" i="27" l="1"/>
  <c r="B592" i="27"/>
  <c r="E592" i="27"/>
  <c r="D592" i="27"/>
  <c r="A594" i="27"/>
  <c r="K593" i="27"/>
  <c r="C593" i="27" l="1"/>
  <c r="B593" i="27"/>
  <c r="E593" i="27"/>
  <c r="D593" i="27"/>
  <c r="A595" i="27"/>
  <c r="K594" i="27"/>
  <c r="C594" i="27" l="1"/>
  <c r="B594" i="27"/>
  <c r="E594" i="27"/>
  <c r="D594" i="27"/>
  <c r="A596" i="27"/>
  <c r="K595" i="27"/>
  <c r="B595" i="27" l="1"/>
  <c r="C595" i="27"/>
  <c r="E595" i="27"/>
  <c r="D595" i="27"/>
  <c r="A597" i="27"/>
  <c r="K596" i="27"/>
  <c r="B596" i="27" l="1"/>
  <c r="C596" i="27"/>
  <c r="E596" i="27"/>
  <c r="D596" i="27"/>
  <c r="A598" i="27"/>
  <c r="K597" i="27"/>
  <c r="C597" i="27" l="1"/>
  <c r="B597" i="27"/>
  <c r="E597" i="27"/>
  <c r="D597" i="27"/>
  <c r="K598" i="27"/>
  <c r="A599" i="27"/>
  <c r="B598" i="27" l="1"/>
  <c r="C598" i="27"/>
  <c r="A600" i="27"/>
  <c r="K599" i="27"/>
  <c r="E598" i="27"/>
  <c r="D598" i="27"/>
  <c r="B599" i="27" l="1"/>
  <c r="C599" i="27"/>
  <c r="E599" i="27"/>
  <c r="D599" i="27"/>
  <c r="A601" i="27"/>
  <c r="K600" i="27"/>
  <c r="C600" i="27" l="1"/>
  <c r="B600" i="27"/>
  <c r="E600" i="27"/>
  <c r="D600" i="27"/>
  <c r="K601" i="27"/>
  <c r="A602" i="27"/>
  <c r="C601" i="27" l="1"/>
  <c r="B601" i="27"/>
  <c r="A603" i="27"/>
  <c r="K602" i="27"/>
  <c r="E601" i="27"/>
  <c r="D601" i="27"/>
  <c r="C602" i="27" l="1"/>
  <c r="B602" i="27"/>
  <c r="A604" i="27"/>
  <c r="K603" i="27"/>
  <c r="E602" i="27"/>
  <c r="D602" i="27"/>
  <c r="B603" i="27" l="1"/>
  <c r="C603" i="27"/>
  <c r="E603" i="27"/>
  <c r="D603" i="27"/>
  <c r="K604" i="27"/>
  <c r="A605" i="27"/>
  <c r="C604" i="27" l="1"/>
  <c r="B604" i="27"/>
  <c r="A606" i="27"/>
  <c r="K605" i="27"/>
  <c r="E604" i="27"/>
  <c r="D604" i="27"/>
  <c r="C605" i="27" l="1"/>
  <c r="B605" i="27"/>
  <c r="E605" i="27"/>
  <c r="D605" i="27"/>
  <c r="A607" i="27"/>
  <c r="K606" i="27"/>
  <c r="B606" i="27" l="1"/>
  <c r="C606" i="27"/>
  <c r="E606" i="27"/>
  <c r="D606" i="27"/>
  <c r="A608" i="27"/>
  <c r="K607" i="27"/>
  <c r="B607" i="27" l="1"/>
  <c r="C607" i="27"/>
  <c r="E607" i="27"/>
  <c r="D607" i="27"/>
  <c r="A609" i="27"/>
  <c r="K608" i="27"/>
  <c r="C608" i="27" l="1"/>
  <c r="B608" i="27"/>
  <c r="E608" i="27"/>
  <c r="D608" i="27"/>
  <c r="K609" i="27"/>
  <c r="A610" i="27"/>
  <c r="C609" i="27" l="1"/>
  <c r="B609" i="27"/>
  <c r="A611" i="27"/>
  <c r="K610" i="27"/>
  <c r="E609" i="27"/>
  <c r="D609" i="27"/>
  <c r="B610" i="27" l="1"/>
  <c r="C610" i="27"/>
  <c r="A612" i="27"/>
  <c r="K611" i="27"/>
  <c r="E610" i="27"/>
  <c r="D610" i="27"/>
  <c r="B611" i="27" l="1"/>
  <c r="C611" i="27"/>
  <c r="E611" i="27"/>
  <c r="D611" i="27"/>
  <c r="K612" i="27"/>
  <c r="A613" i="27"/>
  <c r="B612" i="27" l="1"/>
  <c r="C612" i="27"/>
  <c r="K613" i="27"/>
  <c r="A614" i="27"/>
  <c r="E612" i="27"/>
  <c r="D612" i="27"/>
  <c r="C613" i="27" l="1"/>
  <c r="B613" i="27"/>
  <c r="K614" i="27"/>
  <c r="A615" i="27"/>
  <c r="E613" i="27"/>
  <c r="D613" i="27"/>
  <c r="B614" i="27" l="1"/>
  <c r="C614" i="27"/>
  <c r="A616" i="27"/>
  <c r="K615" i="27"/>
  <c r="E614" i="27"/>
  <c r="D614" i="27"/>
  <c r="B615" i="27" l="1"/>
  <c r="C615" i="27"/>
  <c r="E615" i="27"/>
  <c r="D615" i="27"/>
  <c r="A617" i="27"/>
  <c r="K616" i="27"/>
  <c r="B616" i="27" l="1"/>
  <c r="C616" i="27"/>
  <c r="E616" i="27"/>
  <c r="D616" i="27"/>
  <c r="K617" i="27"/>
  <c r="A618" i="27"/>
  <c r="B617" i="27" l="1"/>
  <c r="C617" i="27"/>
  <c r="K618" i="27"/>
  <c r="A619" i="27"/>
  <c r="E617" i="27"/>
  <c r="D617" i="27"/>
  <c r="C618" i="27" l="1"/>
  <c r="B618" i="27"/>
  <c r="A620" i="27"/>
  <c r="K619" i="27"/>
  <c r="E618" i="27"/>
  <c r="D618" i="27"/>
  <c r="B619" i="27" l="1"/>
  <c r="C619" i="27"/>
  <c r="E619" i="27"/>
  <c r="D619" i="27"/>
  <c r="A621" i="27"/>
  <c r="K620" i="27"/>
  <c r="B620" i="27" l="1"/>
  <c r="C620" i="27"/>
  <c r="E620" i="27"/>
  <c r="D620" i="27"/>
  <c r="K621" i="27"/>
  <c r="A622" i="27"/>
  <c r="B621" i="27" l="1"/>
  <c r="C621" i="27"/>
  <c r="A623" i="27"/>
  <c r="K622" i="27"/>
  <c r="E621" i="27"/>
  <c r="D621" i="27"/>
  <c r="B622" i="27" l="1"/>
  <c r="C622" i="27"/>
  <c r="K623" i="27"/>
  <c r="A624" i="27"/>
  <c r="E622" i="27"/>
  <c r="D622" i="27"/>
  <c r="B623" i="27" l="1"/>
  <c r="C623" i="27"/>
  <c r="E623" i="27"/>
  <c r="D623" i="27"/>
  <c r="K624" i="27"/>
  <c r="A625" i="27"/>
  <c r="B624" i="27" l="1"/>
  <c r="C624" i="27"/>
  <c r="E624" i="27"/>
  <c r="D624" i="27"/>
  <c r="A626" i="27"/>
  <c r="K625" i="27"/>
  <c r="C625" i="27" l="1"/>
  <c r="B625" i="27"/>
  <c r="E625" i="27"/>
  <c r="D625" i="27"/>
  <c r="A627" i="27"/>
  <c r="K626" i="27"/>
  <c r="B626" i="27" l="1"/>
  <c r="C626" i="27"/>
  <c r="E626" i="27"/>
  <c r="D626" i="27"/>
  <c r="K627" i="27"/>
  <c r="A628" i="27"/>
  <c r="B627" i="27" l="1"/>
  <c r="C627" i="27"/>
  <c r="A629" i="27"/>
  <c r="K628" i="27"/>
  <c r="E627" i="27"/>
  <c r="D627" i="27"/>
  <c r="B628" i="27" l="1"/>
  <c r="C628" i="27"/>
  <c r="E628" i="27"/>
  <c r="D628" i="27"/>
  <c r="A630" i="27"/>
  <c r="K629" i="27"/>
  <c r="C629" i="27" l="1"/>
  <c r="B629" i="27"/>
  <c r="E629" i="27"/>
  <c r="D629" i="27"/>
  <c r="A631" i="27"/>
  <c r="K630" i="27"/>
  <c r="C630" i="27" l="1"/>
  <c r="B630" i="27"/>
  <c r="E630" i="27"/>
  <c r="D630" i="27"/>
  <c r="A632" i="27"/>
  <c r="K631" i="27"/>
  <c r="B631" i="27" l="1"/>
  <c r="C631" i="27"/>
  <c r="E631" i="27"/>
  <c r="D631" i="27"/>
  <c r="A633" i="27"/>
  <c r="K632" i="27"/>
  <c r="B632" i="27" l="1"/>
  <c r="C632" i="27"/>
  <c r="E632" i="27"/>
  <c r="D632" i="27"/>
  <c r="A634" i="27"/>
  <c r="K633" i="27"/>
  <c r="C633" i="27" l="1"/>
  <c r="B633" i="27"/>
  <c r="E633" i="27"/>
  <c r="D633" i="27"/>
  <c r="K634" i="27"/>
  <c r="A635" i="27"/>
  <c r="B634" i="27" l="1"/>
  <c r="C634" i="27"/>
  <c r="K635" i="27"/>
  <c r="A636" i="27"/>
  <c r="E634" i="27"/>
  <c r="D634" i="27"/>
  <c r="B635" i="27" l="1"/>
  <c r="C635" i="27"/>
  <c r="A637" i="27"/>
  <c r="K636" i="27"/>
  <c r="E635" i="27"/>
  <c r="D635" i="27"/>
  <c r="B636" i="27" l="1"/>
  <c r="C636" i="27"/>
  <c r="E636" i="27"/>
  <c r="D636" i="27"/>
  <c r="A638" i="27"/>
  <c r="K637" i="27"/>
  <c r="B637" i="27" l="1"/>
  <c r="C637" i="27"/>
  <c r="E637" i="27"/>
  <c r="D637" i="27"/>
  <c r="A639" i="27"/>
  <c r="K638" i="27"/>
  <c r="B638" i="27" l="1"/>
  <c r="C638" i="27"/>
  <c r="E638" i="27"/>
  <c r="D638" i="27"/>
  <c r="K639" i="27"/>
  <c r="A640" i="27"/>
  <c r="B639" i="27" l="1"/>
  <c r="C639" i="27"/>
  <c r="A641" i="27"/>
  <c r="K640" i="27"/>
  <c r="E639" i="27"/>
  <c r="D639" i="27"/>
  <c r="B640" i="27" l="1"/>
  <c r="C640" i="27"/>
  <c r="E640" i="27"/>
  <c r="D640" i="27"/>
  <c r="A642" i="27"/>
  <c r="K641" i="27"/>
  <c r="B641" i="27" l="1"/>
  <c r="C641" i="27"/>
  <c r="E641" i="27"/>
  <c r="D641" i="27"/>
  <c r="A643" i="27"/>
  <c r="K642" i="27"/>
  <c r="C642" i="27" l="1"/>
  <c r="B642" i="27"/>
  <c r="E642" i="27"/>
  <c r="D642" i="27"/>
  <c r="A644" i="27"/>
  <c r="K643" i="27"/>
  <c r="B643" i="27" l="1"/>
  <c r="C643" i="27"/>
  <c r="E643" i="27"/>
  <c r="D643" i="27"/>
  <c r="A645" i="27"/>
  <c r="K644" i="27"/>
  <c r="B644" i="27" l="1"/>
  <c r="C644" i="27"/>
  <c r="E644" i="27"/>
  <c r="D644" i="27"/>
  <c r="K645" i="27"/>
  <c r="A646" i="27"/>
  <c r="B645" i="27" l="1"/>
  <c r="C645" i="27"/>
  <c r="A647" i="27"/>
  <c r="K646" i="27"/>
  <c r="E645" i="27"/>
  <c r="D645" i="27"/>
  <c r="C646" i="27" l="1"/>
  <c r="B646" i="27"/>
  <c r="E646" i="27"/>
  <c r="D646" i="27"/>
  <c r="A648" i="27"/>
  <c r="K647" i="27"/>
  <c r="B647" i="27" l="1"/>
  <c r="C647" i="27"/>
  <c r="A649" i="27"/>
  <c r="K648" i="27"/>
  <c r="E647" i="27"/>
  <c r="D647" i="27"/>
  <c r="B648" i="27" l="1"/>
  <c r="C648" i="27"/>
  <c r="E648" i="27"/>
  <c r="D648" i="27"/>
  <c r="A650" i="27"/>
  <c r="K649" i="27"/>
  <c r="C649" i="27" l="1"/>
  <c r="B649" i="27"/>
  <c r="E649" i="27"/>
  <c r="D649" i="27"/>
  <c r="A651" i="27"/>
  <c r="K650" i="27"/>
  <c r="B650" i="27" l="1"/>
  <c r="C650" i="27"/>
  <c r="E650" i="27"/>
  <c r="D650" i="27"/>
  <c r="A652" i="27"/>
  <c r="K651" i="27"/>
  <c r="B651" i="27" l="1"/>
  <c r="C651" i="27"/>
  <c r="E651" i="27"/>
  <c r="D651" i="27"/>
  <c r="K652" i="27"/>
  <c r="A653" i="27"/>
  <c r="B652" i="27" l="1"/>
  <c r="C652" i="27"/>
  <c r="A654" i="27"/>
  <c r="K653" i="27"/>
  <c r="E652" i="27"/>
  <c r="D652" i="27"/>
  <c r="B653" i="27" l="1"/>
  <c r="C653" i="27"/>
  <c r="A655" i="27"/>
  <c r="K654" i="27"/>
  <c r="E653" i="27"/>
  <c r="D653" i="27"/>
  <c r="B654" i="27" l="1"/>
  <c r="C654" i="27"/>
  <c r="E654" i="27"/>
  <c r="D654" i="27"/>
  <c r="A656" i="27"/>
  <c r="K655" i="27"/>
  <c r="B655" i="27" l="1"/>
  <c r="C655" i="27"/>
  <c r="E655" i="27"/>
  <c r="D655" i="27"/>
  <c r="A657" i="27"/>
  <c r="K656" i="27"/>
  <c r="B656" i="27" l="1"/>
  <c r="C656" i="27"/>
  <c r="K657" i="27"/>
  <c r="A658" i="27"/>
  <c r="E656" i="27"/>
  <c r="D656" i="27"/>
  <c r="B657" i="27" l="1"/>
  <c r="C657" i="27"/>
  <c r="K658" i="27"/>
  <c r="A659" i="27"/>
  <c r="E657" i="27"/>
  <c r="D657" i="27"/>
  <c r="C658" i="27" l="1"/>
  <c r="B658" i="27"/>
  <c r="A660" i="27"/>
  <c r="K659" i="27"/>
  <c r="E658" i="27"/>
  <c r="D658" i="27"/>
  <c r="B659" i="27" l="1"/>
  <c r="C659" i="27"/>
  <c r="A661" i="27"/>
  <c r="K660" i="27"/>
  <c r="E659" i="27"/>
  <c r="D659" i="27"/>
  <c r="B660" i="27" l="1"/>
  <c r="C660" i="27"/>
  <c r="A662" i="27"/>
  <c r="K661" i="27"/>
  <c r="E660" i="27"/>
  <c r="D660" i="27"/>
  <c r="B661" i="27" l="1"/>
  <c r="C661" i="27"/>
  <c r="E661" i="27"/>
  <c r="D661" i="27"/>
  <c r="A663" i="27"/>
  <c r="K662" i="27"/>
  <c r="C662" i="27" l="1"/>
  <c r="B662" i="27"/>
  <c r="A664" i="27"/>
  <c r="K663" i="27"/>
  <c r="E662" i="27"/>
  <c r="D662" i="27"/>
  <c r="B663" i="27" l="1"/>
  <c r="C663" i="27"/>
  <c r="E663" i="27"/>
  <c r="D663" i="27"/>
  <c r="A665" i="27"/>
  <c r="K664" i="27"/>
  <c r="B664" i="27" l="1"/>
  <c r="C664" i="27"/>
  <c r="E664" i="27"/>
  <c r="D664" i="27"/>
  <c r="K665" i="27"/>
  <c r="A666" i="27"/>
  <c r="C665" i="27" l="1"/>
  <c r="B665" i="27"/>
  <c r="E665" i="27"/>
  <c r="D665" i="27"/>
  <c r="A667" i="27"/>
  <c r="K666" i="27"/>
  <c r="B666" i="27" l="1"/>
  <c r="C666" i="27"/>
  <c r="E666" i="27"/>
  <c r="D666" i="27"/>
  <c r="A668" i="27"/>
  <c r="K667" i="27"/>
  <c r="B667" i="27" l="1"/>
  <c r="C667" i="27"/>
  <c r="E667" i="27"/>
  <c r="D667" i="27"/>
  <c r="A669" i="27"/>
  <c r="K668" i="27"/>
  <c r="B668" i="27" l="1"/>
  <c r="C668" i="27"/>
  <c r="E668" i="27"/>
  <c r="D668" i="27"/>
  <c r="K669" i="27"/>
  <c r="A670" i="27"/>
  <c r="B669" i="27" l="1"/>
  <c r="C669" i="27"/>
  <c r="K670" i="27"/>
  <c r="A671" i="27"/>
  <c r="E669" i="27"/>
  <c r="D669" i="27"/>
  <c r="B670" i="27" l="1"/>
  <c r="C670" i="27"/>
  <c r="A672" i="27"/>
  <c r="K671" i="27"/>
  <c r="E670" i="27"/>
  <c r="D670" i="27"/>
  <c r="B671" i="27" l="1"/>
  <c r="C671" i="27"/>
  <c r="A673" i="27"/>
  <c r="K672" i="27"/>
  <c r="E671" i="27"/>
  <c r="D671" i="27"/>
  <c r="B672" i="27" l="1"/>
  <c r="C672" i="27"/>
  <c r="A674" i="27"/>
  <c r="K673" i="27"/>
  <c r="E672" i="27"/>
  <c r="D672" i="27"/>
  <c r="B673" i="27" l="1"/>
  <c r="C673" i="27"/>
  <c r="E673" i="27"/>
  <c r="D673" i="27"/>
  <c r="K674" i="27"/>
  <c r="A675" i="27"/>
  <c r="B674" i="27" l="1"/>
  <c r="C674" i="27"/>
  <c r="A676" i="27"/>
  <c r="K675" i="27"/>
  <c r="E674" i="27"/>
  <c r="D674" i="27"/>
  <c r="B675" i="27" l="1"/>
  <c r="C675" i="27"/>
  <c r="E675" i="27"/>
  <c r="D675" i="27"/>
  <c r="K676" i="27"/>
  <c r="A677" i="27"/>
  <c r="C676" i="27" l="1"/>
  <c r="B676" i="27"/>
  <c r="E676" i="27"/>
  <c r="D676" i="27"/>
  <c r="A678" i="27"/>
  <c r="K677" i="27"/>
  <c r="B677" i="27" l="1"/>
  <c r="C677" i="27"/>
  <c r="A679" i="27"/>
  <c r="K678" i="27"/>
  <c r="E677" i="27"/>
  <c r="D677" i="27"/>
  <c r="B678" i="27" l="1"/>
  <c r="C678" i="27"/>
  <c r="E678" i="27"/>
  <c r="D678" i="27"/>
  <c r="A680" i="27"/>
  <c r="K679" i="27"/>
  <c r="B679" i="27" l="1"/>
  <c r="C679" i="27"/>
  <c r="A681" i="27"/>
  <c r="K680" i="27"/>
  <c r="E679" i="27"/>
  <c r="D679" i="27"/>
  <c r="B680" i="27" l="1"/>
  <c r="C680" i="27"/>
  <c r="E680" i="27"/>
  <c r="D680" i="27"/>
  <c r="A682" i="27"/>
  <c r="K681" i="27"/>
  <c r="B681" i="27" l="1"/>
  <c r="C681" i="27"/>
  <c r="E681" i="27"/>
  <c r="D681" i="27"/>
  <c r="A683" i="27"/>
  <c r="K682" i="27"/>
  <c r="B682" i="27" l="1"/>
  <c r="C682" i="27"/>
  <c r="E682" i="27"/>
  <c r="D682" i="27"/>
  <c r="A684" i="27"/>
  <c r="K683" i="27"/>
  <c r="B683" i="27" l="1"/>
  <c r="C683" i="27"/>
  <c r="A685" i="27"/>
  <c r="K684" i="27"/>
  <c r="E683" i="27"/>
  <c r="D683" i="27"/>
  <c r="C684" i="27" l="1"/>
  <c r="B684" i="27"/>
  <c r="E684" i="27"/>
  <c r="D684" i="27"/>
  <c r="K685" i="27"/>
  <c r="A686" i="27"/>
  <c r="B685" i="27" l="1"/>
  <c r="C685" i="27"/>
  <c r="A687" i="27"/>
  <c r="K686" i="27"/>
  <c r="E685" i="27"/>
  <c r="D685" i="27"/>
  <c r="B686" i="27" l="1"/>
  <c r="C686" i="27"/>
  <c r="E686" i="27"/>
  <c r="D686" i="27"/>
  <c r="A688" i="27"/>
  <c r="K687" i="27"/>
  <c r="B687" i="27" l="1"/>
  <c r="C687" i="27"/>
  <c r="E687" i="27"/>
  <c r="D687" i="27"/>
  <c r="K688" i="27"/>
  <c r="A689" i="27"/>
  <c r="C688" i="27" l="1"/>
  <c r="B688" i="27"/>
  <c r="K689" i="27"/>
  <c r="A690" i="27"/>
  <c r="E688" i="27"/>
  <c r="D688" i="27"/>
  <c r="B689" i="27" l="1"/>
  <c r="C689" i="27"/>
  <c r="A691" i="27"/>
  <c r="K690" i="27"/>
  <c r="E689" i="27"/>
  <c r="D689" i="27"/>
  <c r="B690" i="27" l="1"/>
  <c r="C690" i="27"/>
  <c r="E690" i="27"/>
  <c r="D690" i="27"/>
  <c r="A692" i="27"/>
  <c r="K691" i="27"/>
  <c r="B691" i="27" l="1"/>
  <c r="C691" i="27"/>
  <c r="E691" i="27"/>
  <c r="D691" i="27"/>
  <c r="A693" i="27"/>
  <c r="K692" i="27"/>
  <c r="B692" i="27" l="1"/>
  <c r="C692" i="27"/>
  <c r="E692" i="27"/>
  <c r="D692" i="27"/>
  <c r="A694" i="27"/>
  <c r="K693" i="27"/>
  <c r="B693" i="27" l="1"/>
  <c r="C693" i="27"/>
  <c r="E693" i="27"/>
  <c r="D693" i="27"/>
  <c r="A695" i="27"/>
  <c r="K694" i="27"/>
  <c r="B694" i="27" l="1"/>
  <c r="C694" i="27"/>
  <c r="E694" i="27"/>
  <c r="D694" i="27"/>
  <c r="A696" i="27"/>
  <c r="K695" i="27"/>
  <c r="B695" i="27" l="1"/>
  <c r="C695" i="27"/>
  <c r="E695" i="27"/>
  <c r="D695" i="27"/>
  <c r="A697" i="27"/>
  <c r="K696" i="27"/>
  <c r="C696" i="27" l="1"/>
  <c r="B696" i="27"/>
  <c r="E696" i="27"/>
  <c r="D696" i="27"/>
  <c r="A698" i="27"/>
  <c r="K697" i="27"/>
  <c r="B697" i="27" l="1"/>
  <c r="C697" i="27"/>
  <c r="E697" i="27"/>
  <c r="D697" i="27"/>
  <c r="A699" i="27"/>
  <c r="K698" i="27"/>
  <c r="B698" i="27" l="1"/>
  <c r="C698" i="27"/>
  <c r="E698" i="27"/>
  <c r="D698" i="27"/>
  <c r="A700" i="27"/>
  <c r="K699" i="27"/>
  <c r="B699" i="27" l="1"/>
  <c r="C699" i="27"/>
  <c r="E699" i="27"/>
  <c r="D699" i="27"/>
  <c r="A701" i="27"/>
  <c r="K700" i="27"/>
  <c r="C700" i="27" l="1"/>
  <c r="B700" i="27"/>
  <c r="E700" i="27"/>
  <c r="D700" i="27"/>
  <c r="A702" i="27"/>
  <c r="K701" i="27"/>
  <c r="B701" i="27" l="1"/>
  <c r="C701" i="27"/>
  <c r="E701" i="27"/>
  <c r="D701" i="27"/>
  <c r="A703" i="27"/>
  <c r="K702" i="27"/>
  <c r="B702" i="27" l="1"/>
  <c r="C702" i="27"/>
  <c r="E702" i="27"/>
  <c r="D702" i="27"/>
  <c r="A704" i="27"/>
  <c r="K703" i="27"/>
  <c r="B703" i="27" l="1"/>
  <c r="C703" i="27"/>
  <c r="E703" i="27"/>
  <c r="D703" i="27"/>
  <c r="K704" i="27"/>
  <c r="A705" i="27"/>
  <c r="B704" i="27" l="1"/>
  <c r="C704" i="27"/>
  <c r="E704" i="27"/>
  <c r="D704" i="27"/>
  <c r="A706" i="27"/>
  <c r="K705" i="27"/>
  <c r="B705" i="27" l="1"/>
  <c r="C705" i="27"/>
  <c r="E705" i="27"/>
  <c r="D705" i="27"/>
  <c r="A707" i="27"/>
  <c r="K706" i="27"/>
  <c r="B706" i="27" l="1"/>
  <c r="C706" i="27"/>
  <c r="E706" i="27"/>
  <c r="D706" i="27"/>
  <c r="K707" i="27"/>
  <c r="A708" i="27"/>
  <c r="B707" i="27" l="1"/>
  <c r="C707" i="27"/>
  <c r="A709" i="27"/>
  <c r="K708" i="27"/>
  <c r="E707" i="27"/>
  <c r="D707" i="27"/>
  <c r="B708" i="27" l="1"/>
  <c r="C708" i="27"/>
  <c r="A710" i="27"/>
  <c r="K709" i="27"/>
  <c r="E708" i="27"/>
  <c r="D708" i="27"/>
  <c r="B709" i="27" l="1"/>
  <c r="C709" i="27"/>
  <c r="E709" i="27"/>
  <c r="D709" i="27"/>
  <c r="A711" i="27"/>
  <c r="K710" i="27"/>
  <c r="B710" i="27" l="1"/>
  <c r="C710" i="27"/>
  <c r="E710" i="27"/>
  <c r="D710" i="27"/>
  <c r="A712" i="27"/>
  <c r="K711" i="27"/>
  <c r="B711" i="27" l="1"/>
  <c r="C711" i="27"/>
  <c r="E711" i="27"/>
  <c r="D711" i="27"/>
  <c r="A713" i="27"/>
  <c r="K712" i="27"/>
  <c r="C712" i="27" l="1"/>
  <c r="B712" i="27"/>
  <c r="E712" i="27"/>
  <c r="D712" i="27"/>
  <c r="A714" i="27"/>
  <c r="K713" i="27"/>
  <c r="B713" i="27" l="1"/>
  <c r="C713" i="27"/>
  <c r="E713" i="27"/>
  <c r="D713" i="27"/>
  <c r="A715" i="27"/>
  <c r="K714" i="27"/>
  <c r="B714" i="27" l="1"/>
  <c r="C714" i="27"/>
  <c r="E714" i="27"/>
  <c r="D714" i="27"/>
  <c r="A716" i="27"/>
  <c r="K715" i="27"/>
  <c r="B715" i="27" l="1"/>
  <c r="C715" i="27"/>
  <c r="E715" i="27"/>
  <c r="D715" i="27"/>
  <c r="A717" i="27"/>
  <c r="K716" i="27"/>
  <c r="C716" i="27" l="1"/>
  <c r="B716" i="27"/>
  <c r="E716" i="27"/>
  <c r="D716" i="27"/>
  <c r="A718" i="27"/>
  <c r="K717" i="27"/>
  <c r="B717" i="27" l="1"/>
  <c r="C717" i="27"/>
  <c r="A719" i="27"/>
  <c r="K718" i="27"/>
  <c r="E717" i="27"/>
  <c r="D717" i="27"/>
  <c r="B718" i="27" l="1"/>
  <c r="C718" i="27"/>
  <c r="E718" i="27"/>
  <c r="D718" i="27"/>
  <c r="K719" i="27"/>
  <c r="A720" i="27"/>
  <c r="B719" i="27" l="1"/>
  <c r="C719" i="27"/>
  <c r="A721" i="27"/>
  <c r="K720" i="27"/>
  <c r="E719" i="27"/>
  <c r="D719" i="27"/>
  <c r="B720" i="27" l="1"/>
  <c r="C720" i="27"/>
  <c r="A722" i="27"/>
  <c r="K721" i="27"/>
  <c r="E720" i="27"/>
  <c r="D720" i="27"/>
  <c r="B721" i="27" l="1"/>
  <c r="C721" i="27"/>
  <c r="E721" i="27"/>
  <c r="D721" i="27"/>
  <c r="A723" i="27"/>
  <c r="K722" i="27"/>
  <c r="B722" i="27" l="1"/>
  <c r="C722" i="27"/>
  <c r="A724" i="27"/>
  <c r="K723" i="27"/>
  <c r="E722" i="27"/>
  <c r="D722" i="27"/>
  <c r="B723" i="27" l="1"/>
  <c r="C723" i="27"/>
  <c r="E723" i="27"/>
  <c r="D723" i="27"/>
  <c r="K724" i="27"/>
  <c r="A725" i="27"/>
  <c r="B724" i="27" l="1"/>
  <c r="C724" i="27"/>
  <c r="A726" i="27"/>
  <c r="K725" i="27"/>
  <c r="E724" i="27"/>
  <c r="D724" i="27"/>
  <c r="B725" i="27" l="1"/>
  <c r="C725" i="27"/>
  <c r="E725" i="27"/>
  <c r="D725" i="27"/>
  <c r="A727" i="27"/>
  <c r="K726" i="27"/>
  <c r="B726" i="27" l="1"/>
  <c r="C726" i="27"/>
  <c r="E726" i="27"/>
  <c r="D726" i="27"/>
  <c r="A728" i="27"/>
  <c r="K727" i="27"/>
  <c r="B727" i="27" l="1"/>
  <c r="C727" i="27"/>
  <c r="E727" i="27"/>
  <c r="D727" i="27"/>
  <c r="A729" i="27"/>
  <c r="K728" i="27"/>
  <c r="C728" i="27" l="1"/>
  <c r="B728" i="27"/>
  <c r="E728" i="27"/>
  <c r="D728" i="27"/>
  <c r="A730" i="27"/>
  <c r="K729" i="27"/>
  <c r="B729" i="27" l="1"/>
  <c r="C729" i="27"/>
  <c r="E729" i="27"/>
  <c r="D729" i="27"/>
  <c r="K730" i="27"/>
  <c r="A731" i="27"/>
  <c r="B730" i="27" l="1"/>
  <c r="C730" i="27"/>
  <c r="A732" i="27"/>
  <c r="K731" i="27"/>
  <c r="E730" i="27"/>
  <c r="D730" i="27"/>
  <c r="B731" i="27" l="1"/>
  <c r="C731" i="27"/>
  <c r="E731" i="27"/>
  <c r="D731" i="27"/>
  <c r="K732" i="27"/>
  <c r="A733" i="27"/>
  <c r="B732" i="27" l="1"/>
  <c r="C732" i="27"/>
  <c r="A734" i="27"/>
  <c r="K733" i="27"/>
  <c r="E732" i="27"/>
  <c r="D732" i="27"/>
  <c r="B733" i="27" l="1"/>
  <c r="C733" i="27"/>
  <c r="E733" i="27"/>
  <c r="D733" i="27"/>
  <c r="K734" i="27"/>
  <c r="A735" i="27"/>
  <c r="B734" i="27" l="1"/>
  <c r="C734" i="27"/>
  <c r="K735" i="27"/>
  <c r="A736" i="27"/>
  <c r="E734" i="27"/>
  <c r="D734" i="27"/>
  <c r="B735" i="27" l="1"/>
  <c r="C735" i="27"/>
  <c r="K736" i="27"/>
  <c r="A737" i="27"/>
  <c r="E735" i="27"/>
  <c r="D735" i="27"/>
  <c r="B736" i="27" l="1"/>
  <c r="C736" i="27"/>
  <c r="K737" i="27"/>
  <c r="A738" i="27"/>
  <c r="E736" i="27"/>
  <c r="D736" i="27"/>
  <c r="B737" i="27" l="1"/>
  <c r="C737" i="27"/>
  <c r="K738" i="27"/>
  <c r="A739" i="27"/>
  <c r="E737" i="27"/>
  <c r="D737" i="27"/>
  <c r="B738" i="27" l="1"/>
  <c r="C738" i="27"/>
  <c r="A740" i="27"/>
  <c r="K739" i="27"/>
  <c r="E738" i="27"/>
  <c r="D738" i="27"/>
  <c r="B739" i="27" l="1"/>
  <c r="C739" i="27"/>
  <c r="E739" i="27"/>
  <c r="D739" i="27"/>
  <c r="K740" i="27"/>
  <c r="A741" i="27"/>
  <c r="B740" i="27" l="1"/>
  <c r="C740" i="27"/>
  <c r="E740" i="27"/>
  <c r="D740" i="27"/>
  <c r="A742" i="27"/>
  <c r="K741" i="27"/>
  <c r="B741" i="27" l="1"/>
  <c r="C741" i="27"/>
  <c r="E741" i="27"/>
  <c r="D741" i="27"/>
  <c r="K742" i="27"/>
  <c r="A743" i="27"/>
  <c r="C742" i="27" l="1"/>
  <c r="B742" i="27"/>
  <c r="A744" i="27"/>
  <c r="K743" i="27"/>
  <c r="E742" i="27"/>
  <c r="D742" i="27"/>
  <c r="B743" i="27" l="1"/>
  <c r="C743" i="27"/>
  <c r="E743" i="27"/>
  <c r="D743" i="27"/>
  <c r="A745" i="27"/>
  <c r="K744" i="27"/>
  <c r="B744" i="27" l="1"/>
  <c r="C744" i="27"/>
  <c r="E744" i="27"/>
  <c r="D744" i="27"/>
  <c r="K745" i="27"/>
  <c r="A746" i="27"/>
  <c r="B745" i="27" l="1"/>
  <c r="C745" i="27"/>
  <c r="E745" i="27"/>
  <c r="D745" i="27"/>
  <c r="A747" i="27"/>
  <c r="K746" i="27"/>
  <c r="B746" i="27" l="1"/>
  <c r="C746" i="27"/>
  <c r="A748" i="27"/>
  <c r="K747" i="27"/>
  <c r="E746" i="27"/>
  <c r="D746" i="27"/>
  <c r="B747" i="27" l="1"/>
  <c r="C747" i="27"/>
  <c r="E747" i="27"/>
  <c r="D747" i="27"/>
  <c r="A749" i="27"/>
  <c r="K748" i="27"/>
  <c r="B748" i="27" l="1"/>
  <c r="C748" i="27"/>
  <c r="A750" i="27"/>
  <c r="K749" i="27"/>
  <c r="E748" i="27"/>
  <c r="D748" i="27"/>
  <c r="B749" i="27" l="1"/>
  <c r="C749" i="27"/>
  <c r="E749" i="27"/>
  <c r="D749" i="27"/>
  <c r="A751" i="27"/>
  <c r="K750" i="27"/>
  <c r="B750" i="27" l="1"/>
  <c r="C750" i="27"/>
  <c r="E750" i="27"/>
  <c r="D750" i="27"/>
  <c r="A752" i="27"/>
  <c r="K751" i="27"/>
  <c r="B751" i="27" l="1"/>
  <c r="C751" i="27"/>
  <c r="E751" i="27"/>
  <c r="D751" i="27"/>
  <c r="A753" i="27"/>
  <c r="K752" i="27"/>
  <c r="B752" i="27" l="1"/>
  <c r="C752" i="27"/>
  <c r="E752" i="27"/>
  <c r="D752" i="27"/>
  <c r="K753" i="27"/>
  <c r="A754" i="27"/>
  <c r="B753" i="27" l="1"/>
  <c r="C753" i="27"/>
  <c r="E753" i="27"/>
  <c r="D753" i="27"/>
  <c r="K754" i="27"/>
  <c r="A755" i="27"/>
  <c r="B754" i="27" l="1"/>
  <c r="C754" i="27"/>
  <c r="A756" i="27"/>
  <c r="K755" i="27"/>
  <c r="E754" i="27"/>
  <c r="D754" i="27"/>
  <c r="B755" i="27" l="1"/>
  <c r="C755" i="27"/>
  <c r="A757" i="27"/>
  <c r="K756" i="27"/>
  <c r="E755" i="27"/>
  <c r="D755" i="27"/>
  <c r="B756" i="27" l="1"/>
  <c r="C756" i="27"/>
  <c r="E756" i="27"/>
  <c r="D756" i="27"/>
  <c r="A758" i="27"/>
  <c r="K757" i="27"/>
  <c r="B757" i="27" l="1"/>
  <c r="C757" i="27"/>
  <c r="A759" i="27"/>
  <c r="K758" i="27"/>
  <c r="E757" i="27"/>
  <c r="D757" i="27"/>
  <c r="C758" i="27" l="1"/>
  <c r="B758" i="27"/>
  <c r="E758" i="27"/>
  <c r="D758" i="27"/>
  <c r="A760" i="27"/>
  <c r="K759" i="27"/>
  <c r="B759" i="27" l="1"/>
  <c r="C759" i="27"/>
  <c r="E759" i="27"/>
  <c r="D759" i="27"/>
  <c r="A761" i="27"/>
  <c r="K760" i="27"/>
  <c r="B760" i="27" l="1"/>
  <c r="C760" i="27"/>
  <c r="E760" i="27"/>
  <c r="D760" i="27"/>
  <c r="A762" i="27"/>
  <c r="K761" i="27"/>
  <c r="C761" i="27" l="1"/>
  <c r="B761" i="27"/>
  <c r="E761" i="27"/>
  <c r="D761" i="27"/>
  <c r="A763" i="27"/>
  <c r="K762" i="27"/>
  <c r="B762" i="27" l="1"/>
  <c r="C762" i="27"/>
  <c r="E762" i="27"/>
  <c r="D762" i="27"/>
  <c r="A764" i="27"/>
  <c r="K763" i="27"/>
  <c r="B763" i="27" l="1"/>
  <c r="C763" i="27"/>
  <c r="E763" i="27"/>
  <c r="D763" i="27"/>
  <c r="A765" i="27"/>
  <c r="K764" i="27"/>
  <c r="B764" i="27" l="1"/>
  <c r="C764" i="27"/>
  <c r="E764" i="27"/>
  <c r="D764" i="27"/>
  <c r="A766" i="27"/>
  <c r="K765" i="27"/>
  <c r="B765" i="27" l="1"/>
  <c r="C765" i="27"/>
  <c r="E765" i="27"/>
  <c r="D765" i="27"/>
  <c r="K766" i="27"/>
  <c r="A767" i="27"/>
  <c r="B766" i="27" l="1"/>
  <c r="C766" i="27"/>
  <c r="A768" i="27"/>
  <c r="K767" i="27"/>
  <c r="E766" i="27"/>
  <c r="D766" i="27"/>
  <c r="B767" i="27" l="1"/>
  <c r="C767" i="27"/>
  <c r="E767" i="27"/>
  <c r="D767" i="27"/>
  <c r="A769" i="27"/>
  <c r="K768" i="27"/>
  <c r="B768" i="27" l="1"/>
  <c r="C768" i="27"/>
  <c r="E768" i="27"/>
  <c r="D768" i="27"/>
  <c r="K769" i="27"/>
  <c r="A770" i="27"/>
  <c r="B769" i="27" l="1"/>
  <c r="C769" i="27"/>
  <c r="A771" i="27"/>
  <c r="K770" i="27"/>
  <c r="E769" i="27"/>
  <c r="D769" i="27"/>
  <c r="C770" i="27" l="1"/>
  <c r="B770" i="27"/>
  <c r="E770" i="27"/>
  <c r="D770" i="27"/>
  <c r="A772" i="27"/>
  <c r="K771" i="27"/>
  <c r="B771" i="27" l="1"/>
  <c r="C771" i="27"/>
  <c r="E771" i="27"/>
  <c r="D771" i="27"/>
  <c r="A773" i="27"/>
  <c r="K772" i="27"/>
  <c r="B772" i="27" l="1"/>
  <c r="C772" i="27"/>
  <c r="E772" i="27"/>
  <c r="D772" i="27"/>
  <c r="A774" i="27"/>
  <c r="K773" i="27"/>
  <c r="B773" i="27" l="1"/>
  <c r="C773" i="27"/>
  <c r="E773" i="27"/>
  <c r="D773" i="27"/>
  <c r="A775" i="27"/>
  <c r="K774" i="27"/>
  <c r="B774" i="27" l="1"/>
  <c r="C774" i="27"/>
  <c r="E774" i="27"/>
  <c r="D774" i="27"/>
  <c r="K775" i="27"/>
  <c r="A776" i="27"/>
  <c r="B775" i="27" l="1"/>
  <c r="C775" i="27"/>
  <c r="A777" i="27"/>
  <c r="K776" i="27"/>
  <c r="E775" i="27"/>
  <c r="D775" i="27"/>
  <c r="B776" i="27" l="1"/>
  <c r="C776" i="27"/>
  <c r="E776" i="27"/>
  <c r="D776" i="27"/>
  <c r="A778" i="27"/>
  <c r="K777" i="27"/>
  <c r="B777" i="27" l="1"/>
  <c r="C777" i="27"/>
  <c r="E777" i="27"/>
  <c r="D777" i="27"/>
  <c r="A779" i="27"/>
  <c r="K778" i="27"/>
  <c r="C778" i="27" l="1"/>
  <c r="B778" i="27"/>
  <c r="E778" i="27"/>
  <c r="D778" i="27"/>
  <c r="A780" i="27"/>
  <c r="K779" i="27"/>
  <c r="B779" i="27" l="1"/>
  <c r="C779" i="27"/>
  <c r="E779" i="27"/>
  <c r="D779" i="27"/>
  <c r="A781" i="27"/>
  <c r="K780" i="27"/>
  <c r="B780" i="27" l="1"/>
  <c r="C780" i="27"/>
  <c r="E780" i="27"/>
  <c r="D780" i="27"/>
  <c r="A782" i="27"/>
  <c r="K781" i="27"/>
  <c r="B781" i="27" l="1"/>
  <c r="C781" i="27"/>
  <c r="E781" i="27"/>
  <c r="D781" i="27"/>
  <c r="A783" i="27"/>
  <c r="K782" i="27"/>
  <c r="B782" i="27" l="1"/>
  <c r="C782" i="27"/>
  <c r="A784" i="27"/>
  <c r="K783" i="27"/>
  <c r="E782" i="27"/>
  <c r="D782" i="27"/>
  <c r="B783" i="27" l="1"/>
  <c r="C783" i="27"/>
  <c r="E783" i="27"/>
  <c r="D783" i="27"/>
  <c r="A785" i="27"/>
  <c r="K784" i="27"/>
  <c r="B784" i="27" l="1"/>
  <c r="C784" i="27"/>
  <c r="A786" i="27"/>
  <c r="K785" i="27"/>
  <c r="E784" i="27"/>
  <c r="D784" i="27"/>
  <c r="C785" i="27" l="1"/>
  <c r="B785" i="27"/>
  <c r="E785" i="27"/>
  <c r="D785" i="27"/>
  <c r="A787" i="27"/>
  <c r="K786" i="27"/>
  <c r="C786" i="27" l="1"/>
  <c r="B786" i="27"/>
  <c r="E786" i="27"/>
  <c r="D786" i="27"/>
  <c r="A788" i="27"/>
  <c r="K787" i="27"/>
  <c r="B787" i="27" l="1"/>
  <c r="C787" i="27"/>
  <c r="K788" i="27"/>
  <c r="A789" i="27"/>
  <c r="E787" i="27"/>
  <c r="D787" i="27"/>
  <c r="B788" i="27" l="1"/>
  <c r="C788" i="27"/>
  <c r="A790" i="27"/>
  <c r="K789" i="27"/>
  <c r="E788" i="27"/>
  <c r="D788" i="27"/>
  <c r="B789" i="27" l="1"/>
  <c r="C789" i="27"/>
  <c r="A791" i="27"/>
  <c r="K790" i="27"/>
  <c r="D789" i="27"/>
  <c r="E789" i="27"/>
  <c r="B790" i="27" l="1"/>
  <c r="C790" i="27"/>
  <c r="E790" i="27"/>
  <c r="D790" i="27"/>
  <c r="A792" i="27"/>
  <c r="K791" i="27"/>
  <c r="B791" i="27" l="1"/>
  <c r="C791" i="27"/>
  <c r="D791" i="27"/>
  <c r="E791" i="27"/>
  <c r="A793" i="27"/>
  <c r="K792" i="27"/>
  <c r="B792" i="27" l="1"/>
  <c r="C792" i="27"/>
  <c r="E792" i="27"/>
  <c r="D792" i="27"/>
  <c r="A794" i="27"/>
  <c r="K793" i="27"/>
  <c r="B793" i="27" l="1"/>
  <c r="C793" i="27"/>
  <c r="D793" i="27"/>
  <c r="E793" i="27"/>
  <c r="K794" i="27"/>
  <c r="A795" i="27"/>
  <c r="K795" i="27" l="1"/>
  <c r="A796" i="27"/>
  <c r="D794" i="27"/>
  <c r="E794" i="27"/>
  <c r="K796" i="27" l="1"/>
  <c r="A797" i="27"/>
  <c r="D795" i="27"/>
  <c r="E795" i="27"/>
  <c r="K797" i="27" l="1"/>
  <c r="A798" i="27"/>
  <c r="D796" i="27"/>
  <c r="E796" i="27"/>
  <c r="K798" i="27" l="1"/>
  <c r="A799" i="27"/>
  <c r="D797" i="27"/>
  <c r="E797" i="27"/>
  <c r="K799" i="27" l="1"/>
  <c r="A800" i="27"/>
  <c r="D798" i="27"/>
  <c r="E798" i="27"/>
  <c r="A801" i="27" l="1"/>
  <c r="K800" i="27"/>
  <c r="E799" i="27"/>
  <c r="D799" i="27"/>
  <c r="D800" i="27" l="1"/>
  <c r="E800" i="27"/>
  <c r="K801" i="27"/>
  <c r="A802" i="27"/>
  <c r="K802" i="27" l="1"/>
  <c r="A803" i="27"/>
  <c r="E801" i="27"/>
  <c r="D801" i="27"/>
  <c r="K803" i="27" l="1"/>
  <c r="A804" i="27"/>
  <c r="D802" i="27"/>
  <c r="E802" i="27"/>
  <c r="A805" i="27" l="1"/>
  <c r="K804" i="27"/>
  <c r="E803" i="27"/>
  <c r="D803" i="27"/>
  <c r="E804" i="27" l="1"/>
  <c r="D804" i="27"/>
  <c r="K805" i="27"/>
  <c r="A806" i="27"/>
  <c r="K806" i="27" l="1"/>
  <c r="A807" i="27"/>
  <c r="E805" i="27"/>
  <c r="D805" i="27"/>
  <c r="E806" i="27" l="1"/>
  <c r="D806" i="27"/>
  <c r="K807" i="27"/>
  <c r="A808" i="27"/>
  <c r="K808" i="27" l="1"/>
  <c r="A809" i="27"/>
  <c r="E807" i="27"/>
  <c r="D807" i="27"/>
  <c r="K809" i="27" l="1"/>
  <c r="A810" i="27"/>
  <c r="E808" i="27"/>
  <c r="D808" i="27"/>
  <c r="K810" i="27" l="1"/>
  <c r="A811" i="27"/>
  <c r="E809" i="27"/>
  <c r="D809" i="27"/>
  <c r="K811" i="27" l="1"/>
  <c r="A812" i="27"/>
  <c r="E810" i="27"/>
  <c r="D810" i="27"/>
  <c r="K812" i="27" l="1"/>
  <c r="A813" i="27"/>
  <c r="E811" i="27"/>
  <c r="D811" i="27"/>
  <c r="K813" i="27" l="1"/>
  <c r="A814" i="27"/>
  <c r="E812" i="27"/>
  <c r="D812" i="27"/>
  <c r="K814" i="27" l="1"/>
  <c r="A815" i="27"/>
  <c r="E813" i="27"/>
  <c r="D813" i="27"/>
  <c r="E814" i="27" l="1"/>
  <c r="D814" i="27"/>
  <c r="K815" i="27"/>
  <c r="A816" i="27"/>
  <c r="K816" i="27" l="1"/>
  <c r="A817" i="27"/>
  <c r="E815" i="27"/>
  <c r="D815" i="27"/>
  <c r="K817" i="27" l="1"/>
  <c r="A818" i="27"/>
  <c r="E816" i="27"/>
  <c r="D816" i="27"/>
  <c r="K818" i="27" l="1"/>
  <c r="A819" i="27"/>
  <c r="E817" i="27"/>
  <c r="D817" i="27"/>
  <c r="K819" i="27" l="1"/>
  <c r="A820" i="27"/>
  <c r="E818" i="27"/>
  <c r="D818" i="27"/>
  <c r="K820" i="27" l="1"/>
  <c r="A821" i="27"/>
  <c r="E819" i="27"/>
  <c r="D819" i="27"/>
  <c r="K821" i="27" l="1"/>
  <c r="A822" i="27"/>
  <c r="E820" i="27"/>
  <c r="D820" i="27"/>
  <c r="K822" i="27" l="1"/>
  <c r="A823" i="27"/>
  <c r="E821" i="27"/>
  <c r="D821" i="27"/>
  <c r="K823" i="27" l="1"/>
  <c r="A824" i="27"/>
  <c r="E822" i="27"/>
  <c r="D822" i="27"/>
  <c r="K824" i="27" l="1"/>
  <c r="A825" i="27"/>
  <c r="E823" i="27"/>
  <c r="D823" i="27"/>
  <c r="K825" i="27" l="1"/>
  <c r="A826" i="27"/>
  <c r="E824" i="27"/>
  <c r="D824" i="27"/>
  <c r="K826" i="27" l="1"/>
  <c r="A827" i="27"/>
  <c r="E825" i="27"/>
  <c r="D825" i="27"/>
  <c r="K827" i="27" l="1"/>
  <c r="A828" i="27"/>
  <c r="E826" i="27"/>
  <c r="D826" i="27"/>
  <c r="E827" i="27" l="1"/>
  <c r="D827" i="27"/>
  <c r="K828" i="27"/>
  <c r="A829" i="27"/>
  <c r="K829" i="27" l="1"/>
  <c r="A830" i="27"/>
  <c r="E828" i="27"/>
  <c r="D828" i="27"/>
  <c r="K830" i="27" l="1"/>
  <c r="A831" i="27"/>
  <c r="E829" i="27"/>
  <c r="D829" i="27"/>
  <c r="E830" i="27" l="1"/>
  <c r="D830" i="27"/>
  <c r="K831" i="27"/>
  <c r="A832" i="27"/>
  <c r="K832" i="27" l="1"/>
  <c r="A833" i="27"/>
  <c r="E831" i="27"/>
  <c r="D831" i="27"/>
  <c r="K833" i="27" l="1"/>
  <c r="A834" i="27"/>
  <c r="E832" i="27"/>
  <c r="D832" i="27"/>
  <c r="K834" i="27" l="1"/>
  <c r="A835" i="27"/>
  <c r="E833" i="27"/>
  <c r="D833" i="27"/>
  <c r="A836" i="27" l="1"/>
  <c r="K835" i="27"/>
  <c r="E834" i="27"/>
  <c r="D834" i="27"/>
  <c r="E835" i="27" l="1"/>
  <c r="D835" i="27"/>
  <c r="K836" i="27"/>
  <c r="A837" i="27"/>
  <c r="K837" i="27" l="1"/>
  <c r="A838" i="27"/>
  <c r="E836" i="27"/>
  <c r="D836" i="27"/>
  <c r="K838" i="27" l="1"/>
  <c r="A839" i="27"/>
  <c r="E837" i="27"/>
  <c r="D837" i="27"/>
  <c r="K839" i="27" l="1"/>
  <c r="A840" i="27"/>
  <c r="E838" i="27"/>
  <c r="D838" i="27"/>
  <c r="K840" i="27" l="1"/>
  <c r="A841" i="27"/>
  <c r="E839" i="27"/>
  <c r="D839" i="27"/>
  <c r="K841" i="27" l="1"/>
  <c r="A842" i="27"/>
  <c r="E840" i="27"/>
  <c r="D840" i="27"/>
  <c r="K842" i="27" l="1"/>
  <c r="A843" i="27"/>
  <c r="E841" i="27"/>
  <c r="D841" i="27"/>
  <c r="K843" i="27" l="1"/>
  <c r="A844" i="27"/>
  <c r="E842" i="27"/>
  <c r="D842" i="27"/>
  <c r="K844" i="27" l="1"/>
  <c r="A845" i="27"/>
  <c r="E843" i="27"/>
  <c r="D843" i="27"/>
  <c r="K845" i="27" l="1"/>
  <c r="A846" i="27"/>
  <c r="E844" i="27"/>
  <c r="D844" i="27"/>
  <c r="E845" i="27" l="1"/>
  <c r="D845" i="27"/>
  <c r="K846" i="27"/>
  <c r="A847" i="27"/>
  <c r="E846" i="27" l="1"/>
  <c r="D846" i="27"/>
  <c r="A848" i="27"/>
  <c r="K847" i="27"/>
  <c r="E847" i="27" l="1"/>
  <c r="D847" i="27"/>
  <c r="K848" i="27"/>
  <c r="A849" i="27"/>
  <c r="K849" i="27" l="1"/>
  <c r="A850" i="27"/>
  <c r="E848" i="27"/>
  <c r="D848" i="27"/>
  <c r="K850" i="27" l="1"/>
  <c r="A851" i="27"/>
  <c r="E849" i="27"/>
  <c r="D849" i="27"/>
  <c r="K851" i="27" l="1"/>
  <c r="A852" i="27"/>
  <c r="E850" i="27"/>
  <c r="D850" i="27"/>
  <c r="K852" i="27" l="1"/>
  <c r="A853" i="27"/>
  <c r="E851" i="27"/>
  <c r="D851" i="27"/>
  <c r="K853" i="27" l="1"/>
  <c r="E852" i="27"/>
  <c r="D852" i="27"/>
  <c r="D853" i="27" l="1"/>
  <c r="E853" i="27"/>
  <c r="I35" i="12"/>
  <c r="I36" i="12"/>
  <c r="J36" i="12" s="1"/>
  <c r="C30" i="12"/>
  <c r="C29" i="12"/>
  <c r="I33" i="12"/>
  <c r="J33" i="12" s="1"/>
  <c r="I32" i="12"/>
  <c r="I34" i="12" l="1"/>
  <c r="C35" i="12" s="1"/>
  <c r="C36" i="12" s="1"/>
  <c r="C33" i="12" s="1"/>
  <c r="C34" i="12" s="1"/>
  <c r="C37" i="12" s="1"/>
  <c r="J32" i="12"/>
  <c r="J34" i="12" s="1"/>
  <c r="I37" i="12"/>
  <c r="J35" i="12"/>
  <c r="J37" i="12" s="1"/>
  <c r="K37" i="12" l="1"/>
  <c r="K34"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C33" authorId="0" shapeId="0" xr:uid="{BB010EAE-B135-4F90-B21C-EA08AF260110}">
      <text>
        <r>
          <rPr>
            <sz val="9"/>
            <color indexed="81"/>
            <rFont val="Tahoma"/>
            <family val="2"/>
          </rPr>
          <t xml:space="preserve">Différence entre le </t>
        </r>
        <r>
          <rPr>
            <b/>
            <sz val="9"/>
            <color indexed="81"/>
            <rFont val="Tahoma"/>
            <family val="2"/>
          </rPr>
          <t>"Total volume horaire annuel"</t>
        </r>
        <r>
          <rPr>
            <sz val="9"/>
            <color indexed="81"/>
            <rFont val="Tahoma"/>
            <family val="2"/>
          </rPr>
          <t xml:space="preserve"> calculé en </t>
        </r>
        <r>
          <rPr>
            <b/>
            <sz val="9"/>
            <color indexed="81"/>
            <rFont val="Tahoma"/>
            <family val="2"/>
          </rPr>
          <t>C34</t>
        </r>
        <r>
          <rPr>
            <sz val="9"/>
            <color indexed="81"/>
            <rFont val="Tahoma"/>
            <family val="2"/>
          </rPr>
          <t xml:space="preserve"> et le </t>
        </r>
        <r>
          <rPr>
            <b/>
            <sz val="9"/>
            <color indexed="81"/>
            <rFont val="Tahoma"/>
            <family val="2"/>
          </rPr>
          <t>"Volume horaire étudiant"</t>
        </r>
        <r>
          <rPr>
            <sz val="9"/>
            <color indexed="81"/>
            <rFont val="Tahoma"/>
            <family val="2"/>
          </rPr>
          <t xml:space="preserve"> saisi en </t>
        </r>
        <r>
          <rPr>
            <b/>
            <sz val="9"/>
            <color indexed="81"/>
            <rFont val="Tahoma"/>
            <family val="2"/>
          </rPr>
          <t>C32</t>
        </r>
      </text>
    </comment>
    <comment ref="B37" authorId="0" shapeId="0" xr:uid="{B3A87533-8E9E-43E5-90BD-65D4A8EF212D}">
      <text>
        <r>
          <rPr>
            <sz val="9"/>
            <color indexed="81"/>
            <rFont val="Tahoma"/>
            <family val="2"/>
          </rPr>
          <t xml:space="preserve">Le nombre d'heures minimum légal est de </t>
        </r>
        <r>
          <rPr>
            <b/>
            <sz val="9"/>
            <color indexed="81"/>
            <rFont val="Tahoma"/>
            <family val="2"/>
          </rPr>
          <t xml:space="preserve">436h pour 13 mois de contrat </t>
        </r>
        <r>
          <rPr>
            <sz val="9"/>
            <color indexed="81"/>
            <rFont val="Tahoma"/>
            <family val="2"/>
          </rPr>
          <t xml:space="preserve">et de  </t>
        </r>
        <r>
          <rPr>
            <b/>
            <sz val="9"/>
            <color indexed="81"/>
            <rFont val="Tahoma"/>
            <family val="2"/>
          </rPr>
          <t>469h pour 14 mois de contrat</t>
        </r>
        <r>
          <rPr>
            <sz val="9"/>
            <color indexed="81"/>
            <rFont val="Tahoma"/>
            <family val="2"/>
          </rPr>
          <t xml:space="preserve">
</t>
        </r>
      </text>
    </comment>
  </commentList>
</comments>
</file>

<file path=xl/sharedStrings.xml><?xml version="1.0" encoding="utf-8"?>
<sst xmlns="http://schemas.openxmlformats.org/spreadsheetml/2006/main" count="481" uniqueCount="172">
  <si>
    <t>Modèle de calendrier Studea</t>
  </si>
  <si>
    <t>Objectif :</t>
  </si>
  <si>
    <r>
      <rPr>
        <sz val="11"/>
        <color rgb="FF000000"/>
        <rFont val="Calibri"/>
        <family val="2"/>
      </rPr>
      <t xml:space="preserve">Ce tableur a pour but de faciliter l'édition du calendrier prévisionnel d'alternance et son import dans le module </t>
    </r>
    <r>
      <rPr>
        <i/>
        <sz val="11"/>
        <color rgb="FF000000"/>
        <rFont val="Calibri"/>
        <family val="2"/>
      </rPr>
      <t>Calendrier </t>
    </r>
    <r>
      <rPr>
        <sz val="11"/>
        <color rgb="FF000000"/>
        <rFont val="Calibri"/>
        <family val="2"/>
      </rPr>
      <t>du livret  Studea.</t>
    </r>
  </si>
  <si>
    <t>Important :</t>
  </si>
  <si>
    <t>Nous vous recommandons d'ouvrir ce fichier avec Excel ou Office Online. Les paramétrages réalisés ne sont pas compatibles avec Libre Office.</t>
  </si>
  <si>
    <t>Mode d'emploi :</t>
  </si>
  <si>
    <t>Nous vous rappelons que sur la durée totale du contrat, il faut à minima 25% du temps en formation. Soit  402h en cours pour 12 mois de contrat ou 1206h  pour un contrat de 3 ans.</t>
  </si>
  <si>
    <t>Fiche formation</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</si>
  <si>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</si>
  <si>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</si>
  <si>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</si>
  <si>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</si>
  <si>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</si>
  <si>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</si>
  <si>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</si>
  <si>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</si>
  <si>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</si>
  <si>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</si>
  <si>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Données de formation</t>
  </si>
  <si>
    <t>Diplôme :</t>
  </si>
  <si>
    <t>Parcours :</t>
  </si>
  <si>
    <t>Acronyme :</t>
  </si>
  <si>
    <t xml:space="preserve">Code RNCP : </t>
  </si>
  <si>
    <t>Modalités d'enseignement</t>
  </si>
  <si>
    <t>remplissage automatique</t>
  </si>
  <si>
    <t>Nombre de jours de formation :</t>
  </si>
  <si>
    <r>
      <t xml:space="preserve">remplissage automatique
</t>
    </r>
    <r>
      <rPr>
        <i/>
        <sz val="11"/>
        <color theme="1"/>
        <rFont val="Calibri"/>
        <family val="2"/>
        <scheme val="minor"/>
      </rPr>
      <t>(à partir du calendrier)</t>
    </r>
  </si>
  <si>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</si>
  <si>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</si>
  <si>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</si>
  <si>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</si>
  <si>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</si>
  <si>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</si>
  <si>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</si>
  <si>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</si>
  <si>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</si>
  <si>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</si>
  <si>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Révisions</t>
  </si>
  <si>
    <t>Entreprise</t>
  </si>
  <si>
    <t>Total en entreprise</t>
  </si>
  <si>
    <t>Septembre</t>
  </si>
  <si>
    <t>Jour en entreprise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</si>
  <si>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</si>
  <si>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</si>
  <si>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</si>
  <si>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</si>
  <si>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</si>
  <si>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</si>
  <si>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</si>
  <si>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</si>
  <si>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</si>
  <si>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</si>
  <si>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</si>
  <si>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</si>
  <si>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</si>
  <si>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</si>
  <si>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</si>
  <si>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</si>
  <si>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</si>
  <si>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</si>
  <si>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</si>
  <si>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</si>
  <si>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</si>
  <si>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</si>
  <si>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Salle de cours :</t>
  </si>
  <si>
    <t>Liste 2</t>
  </si>
  <si>
    <t>Liste 1</t>
  </si>
  <si>
    <t>Rentrée</t>
  </si>
  <si>
    <t>Liste 3</t>
  </si>
  <si>
    <t>Liste 4</t>
  </si>
  <si>
    <t>Activité</t>
  </si>
  <si>
    <t>Date de fin de formation
(dernier jour des examens ) :</t>
  </si>
  <si>
    <t>https://support.ensuplr.fr/hc/fr/requests/new</t>
  </si>
  <si>
    <t xml:space="preserve">Total volume horaire du cycle de formation
(min 402 heures pour 12 mois de contrat) : </t>
  </si>
  <si>
    <t>Contact CFA :</t>
  </si>
  <si>
    <t>Mention
(issue du RNCP)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</si>
  <si>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</si>
  <si>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</si>
  <si>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</si>
  <si>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</si>
  <si>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Date de début de formation
(rentrée) :</t>
  </si>
  <si>
    <t>Type d'enseignement
(présentiel/distantiel) :</t>
  </si>
  <si>
    <t>Sorties terrains
(oui/non) :</t>
  </si>
  <si>
    <t>Mobilité internationale obligatoire
(oui/non) :</t>
  </si>
  <si>
    <t>Lieu de formation secondaire :</t>
  </si>
  <si>
    <t>Période d'utilisation du lieu de formation secondaire :</t>
  </si>
  <si>
    <t>Site(s) de formation</t>
  </si>
  <si>
    <t>Lieu de formation principal :</t>
  </si>
  <si>
    <t>Si sorties terrains, précisez
(date, fréquence, durée, lieu...) :</t>
  </si>
  <si>
    <t>2ème année 2026-2027</t>
  </si>
  <si>
    <t>3ème année 2027-2028</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</si>
  <si>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</si>
  <si>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</si>
  <si>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</si>
  <si>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</si>
  <si>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</si>
  <si>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</si>
  <si>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</si>
  <si>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</si>
  <si>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</si>
  <si>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</si>
  <si>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</si>
  <si>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</si>
  <si>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3) Compléter un calendrier par année de formation ouverte en apprentissage.</t>
  </si>
  <si>
    <r>
      <t xml:space="preserve">Personnes qui valident les missions pour l'année concernée
</t>
    </r>
    <r>
      <rPr>
        <b/>
        <i/>
        <sz val="11"/>
        <color theme="1"/>
        <rFont val="Calibri"/>
        <family val="2"/>
        <scheme val="minor"/>
      </rPr>
      <t>uniquement si différent de ceux renseignés l'année précédente</t>
    </r>
  </si>
  <si>
    <t>uniquement si différent de ceux renseignés l'année précédente</t>
  </si>
  <si>
    <t>remplissage automatique
(à partir du calendrier)</t>
  </si>
  <si>
    <t>UMPV</t>
  </si>
  <si>
    <t>UMPV - antenne IUT Béziers</t>
  </si>
  <si>
    <t>UMPV - antenne Béziers</t>
  </si>
  <si>
    <t>Août</t>
  </si>
  <si>
    <t>Le Lundi 13 octobre 2025 après-midi, est  prévu, l'accueil des apprentis primo entrants du CFA.</t>
  </si>
  <si>
    <t>Onglet Fiche formation</t>
  </si>
  <si>
    <r>
      <t xml:space="preserve">1) Compléter les </t>
    </r>
    <r>
      <rPr>
        <b/>
        <sz val="11"/>
        <color theme="1"/>
        <rFont val="Calibri"/>
        <family val="2"/>
        <scheme val="minor"/>
      </rPr>
      <t>champs en surbrillance jaune</t>
    </r>
    <r>
      <rPr>
        <sz val="11"/>
        <color theme="1"/>
        <rFont val="Calibri"/>
        <family val="2"/>
        <scheme val="minor"/>
      </rPr>
      <t xml:space="preserve"> les cellules grises sont complétées automatiquement à partir des informations saisies dans  le calendrier</t>
    </r>
  </si>
  <si>
    <r>
      <t>La</t>
    </r>
    <r>
      <rPr>
        <b/>
        <sz val="11"/>
        <color theme="1"/>
        <rFont val="Calibri"/>
        <family val="2"/>
        <scheme val="minor"/>
      </rPr>
      <t xml:space="preserve"> date de début de formation</t>
    </r>
    <r>
      <rPr>
        <sz val="11"/>
        <color theme="1"/>
        <rFont val="Calibri"/>
        <family val="2"/>
        <scheme val="minor"/>
      </rPr>
      <t xml:space="preserve"> sera automatiquement récupérée du calendrier d'alternance sur le jour identifié par </t>
    </r>
    <r>
      <rPr>
        <b/>
        <sz val="11"/>
        <color theme="1"/>
        <rFont val="Calibri"/>
        <family val="2"/>
        <scheme val="minor"/>
      </rPr>
      <t>"Rentrée"</t>
    </r>
  </si>
  <si>
    <r>
      <t xml:space="preserve">De la même manière, la </t>
    </r>
    <r>
      <rPr>
        <b/>
        <sz val="11"/>
        <color theme="1"/>
        <rFont val="Calibri"/>
        <family val="2"/>
        <scheme val="minor"/>
      </rPr>
      <t>date de fin de formation</t>
    </r>
    <r>
      <rPr>
        <sz val="11"/>
        <color theme="1"/>
        <rFont val="Calibri"/>
        <family val="2"/>
        <scheme val="minor"/>
      </rPr>
      <t xml:space="preserve"> sera complétée par le dernier jour d'examen final saisi sur le calendrier.</t>
    </r>
  </si>
  <si>
    <r>
      <t xml:space="preserve">2) Concernant l'organisation des enseignements, les temps de formation sont automatiquement incrémentés au regard de la saisie réalisée dans le calendrier. </t>
    </r>
    <r>
      <rPr>
        <b/>
        <sz val="11"/>
        <color rgb="FF000000"/>
        <rFont val="Calibri"/>
        <family val="2"/>
      </rPr>
      <t>Seul le "Volume horaire étudiant est à compléter"</t>
    </r>
  </si>
  <si>
    <t>Onglet Calendrier</t>
  </si>
  <si>
    <t xml:space="preserve">4) L'intitulé de la formation sera automatiquement complété par les éléments saisis dans la fiche formation </t>
  </si>
  <si>
    <r>
      <t>5) Saisir pour chaque jour/semaine le type d'activité grâce aux menus déroulants (</t>
    </r>
    <r>
      <rPr>
        <b/>
        <sz val="11"/>
        <color theme="1"/>
        <rFont val="Calibri"/>
        <family val="2"/>
        <scheme val="minor"/>
      </rPr>
      <t>Rentrée</t>
    </r>
    <r>
      <rPr>
        <sz val="11"/>
        <color theme="1"/>
        <rFont val="Calibri"/>
        <family val="2"/>
        <scheme val="minor"/>
      </rPr>
      <t xml:space="preserve">, Centre, Entreprise, </t>
    </r>
    <r>
      <rPr>
        <b/>
        <sz val="11"/>
        <color theme="1"/>
        <rFont val="Calibri"/>
        <family val="2"/>
        <scheme val="minor"/>
      </rPr>
      <t xml:space="preserve">Examens </t>
    </r>
    <r>
      <rPr>
        <sz val="11"/>
        <color theme="1"/>
        <rFont val="Calibri"/>
        <family val="2"/>
        <scheme val="minor"/>
      </rPr>
      <t xml:space="preserve">ou Révisions).
</t>
    </r>
    <r>
      <rPr>
        <sz val="11"/>
        <color rgb="FFC00000"/>
        <rFont val="Calibri"/>
        <family val="2"/>
        <scheme val="minor"/>
      </rPr>
      <t xml:space="preserve">
</t>
    </r>
  </si>
  <si>
    <r>
      <t xml:space="preserve">6) Pour le premier jour en centre, sélectionner </t>
    </r>
    <r>
      <rPr>
        <b/>
        <sz val="11"/>
        <color rgb="FFFF0000"/>
        <rFont val="Calibri"/>
        <family val="2"/>
        <scheme val="minor"/>
      </rPr>
      <t>"Rentrée"</t>
    </r>
    <r>
      <rPr>
        <sz val="11"/>
        <color rgb="FFFF0000"/>
        <rFont val="Calibri"/>
        <family val="2"/>
        <scheme val="minor"/>
      </rPr>
      <t xml:space="preserve"> afin que la date de début de formation soit automatiquement remplie dans la fiche formation.</t>
    </r>
  </si>
  <si>
    <r>
      <t xml:space="preserve">7) Les jours identifiés comme </t>
    </r>
    <r>
      <rPr>
        <b/>
        <sz val="11"/>
        <rFont val="Calibri"/>
        <family val="2"/>
        <scheme val="minor"/>
      </rPr>
      <t>"Examens"</t>
    </r>
    <r>
      <rPr>
        <sz val="11"/>
        <rFont val="Calibri"/>
        <family val="2"/>
        <scheme val="minor"/>
      </rPr>
      <t xml:space="preserve"> sont comptabilisés comme des jours de cours. 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 </t>
    </r>
  </si>
  <si>
    <r>
      <rPr>
        <b/>
        <sz val="11"/>
        <color rgb="FFFF0000"/>
        <rFont val="Calibri"/>
        <family val="2"/>
        <scheme val="minor"/>
      </rPr>
      <t>8) Pour  les révisions</t>
    </r>
    <r>
      <rPr>
        <sz val="11"/>
        <color rgb="FFFF0000"/>
        <rFont val="Calibri"/>
        <family val="2"/>
        <scheme val="minor"/>
      </rPr>
      <t xml:space="preserve"> : dans le cas où l’organisme de formation n’a pas organisé des jours de révisions, l’apprenti a droit à un congé supplémentaire de 5 jours ouvrables pour la préparation des épreuves qui doit être situé dans le mois qui précède l'examen final du diplôme.</t>
    </r>
  </si>
  <si>
    <r>
      <t xml:space="preserve">9)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</si>
  <si>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Ascension</t>
  </si>
  <si>
    <t>Lundi de Pentecôte</t>
  </si>
  <si>
    <t>UM DROIT</t>
  </si>
  <si>
    <t>UPVD</t>
  </si>
  <si>
    <t>NIMESU</t>
  </si>
  <si>
    <t>Institut Agro antenne Florac</t>
  </si>
  <si>
    <t>ENSCM</t>
  </si>
  <si>
    <t>UM FAC D'ECONOMIE</t>
  </si>
  <si>
    <t>UPVD Antenne de Mende</t>
  </si>
  <si>
    <t>NIMESU Antenne de Mende</t>
  </si>
  <si>
    <t>Institut Agro Montpellier</t>
  </si>
  <si>
    <t>UM FAC D'EDUCATION</t>
  </si>
  <si>
    <t>UPVD IAE PERPIGNAN</t>
  </si>
  <si>
    <t>NIMESU Lycée St Jean de Limoges</t>
  </si>
  <si>
    <t>UM FDS</t>
  </si>
  <si>
    <t>UPVD IUT PERPIGNAN</t>
  </si>
  <si>
    <t>UM IAE MPT</t>
  </si>
  <si>
    <t>UPVD IUT Perpignan antenne CARCASSONNE</t>
  </si>
  <si>
    <t>UM IPAG</t>
  </si>
  <si>
    <t>UPVD IUT Perpignan site de Narbonne</t>
  </si>
  <si>
    <t>UM IUT BEZIERS</t>
  </si>
  <si>
    <t>UPVD UFR STAPS 66</t>
  </si>
  <si>
    <t>UM IUT MONTPELLIER</t>
  </si>
  <si>
    <t>UM IUT MONTPELLIER SETE</t>
  </si>
  <si>
    <t>UM IUT NIMES</t>
  </si>
  <si>
    <t>UM MEDECINE</t>
  </si>
  <si>
    <t>UM MOMA</t>
  </si>
  <si>
    <t>UM MOMA DSCG NIMES</t>
  </si>
  <si>
    <t>UM MOMA Lyc. Jacq. Prévert St Christol</t>
  </si>
  <si>
    <t>UM MOMA Lycée Arago Perpignan</t>
  </si>
  <si>
    <t>UM MOMA Lycée Louise Michel Narbonne</t>
  </si>
  <si>
    <t>UM PHARMACIE</t>
  </si>
  <si>
    <t>UM POLYTECH</t>
  </si>
  <si>
    <t>UM STAPS</t>
  </si>
  <si>
    <t>UFA UNIVERSITE DE MONTPELLIER</t>
  </si>
  <si>
    <t>oui</t>
  </si>
  <si>
    <t>LG</t>
  </si>
  <si>
    <t>Informatique</t>
  </si>
  <si>
    <t xml:space="preserve"> - </t>
  </si>
  <si>
    <t>LG3 INFO</t>
  </si>
  <si>
    <t>LG3 2025-2026</t>
  </si>
  <si>
    <t>Anne-Elisabeth</t>
  </si>
  <si>
    <t>Baert</t>
  </si>
  <si>
    <t>baert@lirmm.fr</t>
  </si>
  <si>
    <t>Présentiel</t>
  </si>
  <si>
    <t>Combiné continu et terminal</t>
  </si>
  <si>
    <t>Badgeuse</t>
  </si>
  <si>
    <t>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</si>
</sst>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ddd\ dd"/>
    <numFmt numFmtId="165" formatCode="_-* #,##0.00\ _F_-;\-* #,##0.00\ _F_-;_-* &quot;-&quot;??\ _F_-;_-@_-"/>
    <numFmt numFmtId="166" formatCode="_-* #,##0.00\ [$€]_-;\-* #,##0.00\ [$€]_-;_-* &quot;-&quot;??\ [$€]_-;_-@_-"/>
    <numFmt numFmtId="167" formatCode="[$-F800]dddd\,\ mmmm\ dd\,\ yyyy"/>
    <numFmt numFmtId="168" formatCode="&quot;De&quot;\ mmmm\ yyyy"/>
    <numFmt numFmtId="169" formatCode="&quot;Pour &quot;General&quot; mois&quot;"/>
    <numFmt numFmtId="170" formatCode="&quot;à &quot;\ mmmm\ yyyy"/>
    <numFmt numFmtId="171" formatCode="dddd"/>
  </numFmts>
  <fonts count="41">
    <font>
      <sz val="11"/>
      <color theme="1"/>
      <name val="Calibri"/>
      <family val="2"/>
      <scheme val="minor"/>
    </font>
    <font>
      <sz val="12"/>
      <color theme="1"/>
      <name val="Calibri"/>
      <family val="2"/>
      <scheme val="minor"/>
    </font>
    <font>
      <sz val="10"/>
      <color theme="1"/>
      <name val="Calibri"/>
      <family val="2"/>
      <scheme val="minor"/>
    </font>
    <font>
      <sz val="10"/>
      <name val="Arial"/>
      <family val="2"/>
    </font>
    <font>
      <sz val="10"/>
      <color theme="1"/>
      <name val="Andalus"/>
      <family val="1"/>
    </font>
    <font>
      <sz val="11"/>
      <color theme="1"/>
      <name val="Andalus"/>
      <family val="1"/>
    </font>
    <font>
      <b/>
      <sz val="11"/>
      <color theme="1"/>
      <name val="Andalus"/>
    </font>
    <font>
      <b/>
      <sz val="9"/>
      <color theme="1"/>
      <name val="Andalus"/>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1"/>
      <color theme="0"/>
      <name val="Verdana"/>
      <family val="2"/>
    </font>
    <font>
      <sz val="14"/>
      <color theme="0"/>
      <name val="Verdana"/>
      <family val="2"/>
    </font>
    <font>
      <sz val="10"/>
      <name val="Verdana"/>
      <family val="2"/>
    </font>
    <font>
      <sz val="9"/>
      <color theme="1"/>
      <name val="Calibri"/>
      <family val="2"/>
      <scheme val="minor"/>
    </font>
    <font>
      <sz val="9"/>
      <color theme="1"/>
      <name val="Andalus"/>
      <family val="1"/>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i/>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000000"/>
      <name val="Calibri"/>
      <family val="2"/>
    </font>
    <font>
      <sz val="11"/>
      <color rgb="FFC00000"/>
      <name val="Calibri"/>
      <family val="2"/>
      <scheme val="minor"/>
    </font>
    <font>
      <b/>
      <sz val="11"/>
      <color rgb="FFFF0000"/>
      <name val="Calibri"/>
      <family val="2"/>
      <scheme val="minor"/>
    </font>
    <font>
      <b/>
      <sz val="11"/>
      <name val="Calibri"/>
      <family val="2"/>
      <scheme val="minor"/>
    </font>
  </fonts>
  <fills count="16">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rgb="FFD9D9D9"/>
        <bgColor indexed="64"/>
      </patternFill>
    </fill>
    <fill>
      <patternFill patternType="solid">
        <fgColor theme="0"/>
        <bgColor indexed="64"/>
      </patternFill>
    </fill>
    <fill>
      <patternFill patternType="solid">
        <fgColor theme="9" tint="-0.249977111117893"/>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5" tint="0.39997558519241921"/>
        <bgColor indexed="64"/>
      </patternFill>
    </fill>
    <fill>
      <patternFill patternType="solid">
        <fgColor theme="0" tint="-4.9989318521683403E-2"/>
        <bgColor indexed="64"/>
      </patternFill>
    </fill>
    <fill>
      <patternFill patternType="solid">
        <fgColor indexed="65"/>
        <bgColor indexed="64"/>
      </patternFill>
    </fill>
  </fills>
  <borders count="74">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medium">
        <color auto="1"/>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style="medium">
        <color auto="1"/>
      </right>
      <top/>
      <bottom style="hair">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style="hair">
        <color auto="1"/>
      </left>
      <right/>
      <top/>
      <bottom/>
      <diagonal/>
    </border>
    <border>
      <left style="hair">
        <color auto="1"/>
      </left>
      <right style="hair">
        <color auto="1"/>
      </right>
      <top style="medium">
        <color auto="1"/>
      </top>
      <bottom style="hair">
        <color auto="1"/>
      </bottom>
      <diagonal/>
    </border>
    <border>
      <left/>
      <right/>
      <top/>
      <bottom style="hair">
        <color auto="1"/>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medium">
        <color auto="1"/>
      </left>
      <right style="medium">
        <color auto="1"/>
      </right>
      <top style="thin">
        <color indexed="64"/>
      </top>
      <bottom/>
      <diagonal/>
    </border>
    <border>
      <left style="dashed">
        <color rgb="FFC00000"/>
      </left>
      <right style="dashed">
        <color rgb="FFC00000"/>
      </right>
      <top style="dashed">
        <color rgb="FFC00000"/>
      </top>
      <bottom style="dashed">
        <color rgb="FFC0000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auto="1"/>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auto="1"/>
      </right>
      <top style="thin">
        <color indexed="64"/>
      </top>
      <bottom style="thin">
        <color indexed="64"/>
      </bottom>
      <diagonal/>
    </border>
    <border>
      <left/>
      <right style="medium">
        <color auto="1"/>
      </right>
      <top style="medium">
        <color indexed="64"/>
      </top>
      <bottom/>
      <diagonal/>
    </border>
    <border>
      <left/>
      <right style="medium">
        <color auto="1"/>
      </right>
      <top style="thin">
        <color indexed="64"/>
      </top>
      <bottom style="medium">
        <color indexed="64"/>
      </bottom>
      <diagonal/>
    </border>
    <border>
      <left/>
      <right style="medium">
        <color indexed="64"/>
      </right>
      <top style="medium">
        <color indexed="64"/>
      </top>
      <bottom style="thin">
        <color indexed="64"/>
      </bottom>
      <diagonal/>
    </border>
    <border>
      <left style="medium">
        <color auto="1"/>
      </left>
      <right style="thin">
        <color indexed="64"/>
      </right>
      <top style="thin">
        <color indexed="64"/>
      </top>
      <bottom style="thin">
        <color indexed="64"/>
      </bottom>
      <diagonal/>
    </border>
    <border>
      <left style="medium">
        <color auto="1"/>
      </left>
      <right style="thin">
        <color indexed="64"/>
      </right>
      <top style="thin">
        <color auto="1"/>
      </top>
      <bottom style="medium">
        <color auto="1"/>
      </bottom>
      <diagonal/>
    </border>
    <border>
      <left style="medium">
        <color auto="1"/>
      </left>
      <right style="medium">
        <color auto="1"/>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top style="thin">
        <color theme="0"/>
      </top>
      <bottom/>
      <diagonal/>
    </border>
    <border>
      <left style="medium">
        <color theme="0"/>
      </left>
      <right style="medium">
        <color theme="0"/>
      </right>
      <top style="medium">
        <color theme="0"/>
      </top>
      <bottom/>
      <diagonal/>
    </border>
    <border>
      <left style="hair">
        <color indexed="64"/>
      </left>
      <right style="hair">
        <color auto="1"/>
      </right>
      <top style="medium">
        <color indexed="64"/>
      </top>
      <bottom/>
      <diagonal/>
    </border>
    <border>
      <left style="hair">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s>
  <cellStyleXfs count="7">
    <xf numFmtId="0" fontId="0" fillId="0" borderId="0"/>
    <xf numFmtId="0" fontId="3" fillId="0" borderId="0"/>
    <xf numFmtId="165" fontId="3" fillId="0" borderId="0" applyFont="0" applyFill="0" applyBorder="0" applyAlignment="0" applyProtection="0"/>
    <xf numFmtId="166" fontId="3" fillId="0" borderId="0" applyFont="0" applyFill="0" applyBorder="0" applyAlignment="0" applyProtection="0"/>
    <xf numFmtId="0" fontId="9" fillId="0" borderId="0" applyNumberFormat="0" applyFill="0" applyBorder="0" applyAlignment="0" applyProtection="0"/>
    <xf numFmtId="9" fontId="19" fillId="0" borderId="0" applyFont="0" applyFill="0" applyBorder="0" applyAlignment="0" applyProtection="0"/>
    <xf numFmtId="0" fontId="35" fillId="0" borderId="0" applyNumberFormat="0" applyFill="0" applyBorder="0" applyAlignment="0" applyProtection="0"/>
  </cellStyleXfs>
  <cellXfs count="253">
    <xf numFmtId="0" fontId="0" fillId="0" borderId="0" xfId="0"/>
    <xf numFmtId="0" fontId="0" fillId="2" borderId="0" xfId="0" applyFill="1" applyAlignment="1">
      <alignment horizontal="center" vertical="center"/>
    </xf>
    <xf numFmtId="0" fontId="0" fillId="2" borderId="0" xfId="0" applyFill="1"/>
    <xf numFmtId="0" fontId="2" fillId="2" borderId="0" xfId="0" applyFont="1" applyFill="1" applyAlignment="1">
      <alignment horizontal="center" vertical="center"/>
    </xf>
    <xf numFmtId="0" fontId="0" fillId="5" borderId="0" xfId="0" applyFill="1" applyAlignment="1">
      <alignment horizontal="center" vertical="center"/>
    </xf>
    <xf numFmtId="0" fontId="2" fillId="5" borderId="0" xfId="0" applyFont="1" applyFill="1" applyAlignment="1">
      <alignment horizontal="center" vertical="center"/>
    </xf>
    <xf numFmtId="167" fontId="2" fillId="2" borderId="0" xfId="0" applyNumberFormat="1" applyFont="1" applyFill="1" applyAlignment="1">
      <alignment horizontal="center" vertical="center"/>
    </xf>
    <xf numFmtId="14" fontId="0" fillId="3" borderId="0" xfId="0" applyNumberFormat="1" applyFill="1"/>
    <xf numFmtId="164" fontId="4" fillId="3" borderId="0" xfId="0" applyNumberFormat="1" applyFont="1" applyFill="1" applyAlignment="1">
      <alignment horizontal="right" vertical="center"/>
    </xf>
    <xf numFmtId="0" fontId="5" fillId="3" borderId="0" xfId="0" applyFont="1" applyFill="1" applyAlignment="1">
      <alignment horizontal="center" vertical="center"/>
    </xf>
    <xf numFmtId="14" fontId="0" fillId="0" borderId="0" xfId="0" applyNumberFormat="1"/>
    <xf numFmtId="0" fontId="0" fillId="0" borderId="0" xfId="0" applyAlignment="1">
      <alignment horizontal="center" vertical="center"/>
    </xf>
    <xf numFmtId="0" fontId="17" fillId="3" borderId="0" xfId="0" applyFont="1" applyFill="1" applyAlignment="1">
      <alignment horizontal="center" vertical="center"/>
    </xf>
    <xf numFmtId="0" fontId="16" fillId="2" borderId="0" xfId="0" applyFont="1" applyFill="1" applyAlignment="1">
      <alignment horizontal="center" vertical="center"/>
    </xf>
    <xf numFmtId="0" fontId="16" fillId="5" borderId="0" xfId="0" applyFont="1" applyFill="1" applyAlignment="1">
      <alignment horizontal="center" vertical="center"/>
    </xf>
    <xf numFmtId="0" fontId="3" fillId="0" borderId="0" xfId="1"/>
    <xf numFmtId="0" fontId="0" fillId="0" borderId="6" xfId="0" applyBorder="1"/>
    <xf numFmtId="0" fontId="0" fillId="0" borderId="4" xfId="0" applyBorder="1"/>
    <xf numFmtId="0" fontId="0" fillId="0" borderId="2" xfId="0" applyBorder="1"/>
    <xf numFmtId="0" fontId="0" fillId="0" borderId="3" xfId="0" applyBorder="1"/>
    <xf numFmtId="0" fontId="0" fillId="0" borderId="0" xfId="0" applyAlignment="1">
      <alignment vertical="center"/>
    </xf>
    <xf numFmtId="0" fontId="22" fillId="0" borderId="31" xfId="0" applyFont="1" applyBorder="1" applyAlignment="1">
      <alignment horizontal="right" vertical="center"/>
    </xf>
    <xf numFmtId="0" fontId="22" fillId="0" borderId="33" xfId="0" applyFont="1" applyBorder="1" applyAlignment="1">
      <alignment horizontal="right" vertical="center"/>
    </xf>
    <xf numFmtId="0" fontId="22" fillId="0" borderId="33" xfId="0" applyFont="1" applyBorder="1" applyAlignment="1">
      <alignment horizontal="right" vertical="center" wrapText="1"/>
    </xf>
    <xf numFmtId="0" fontId="22" fillId="0" borderId="38" xfId="0" applyFont="1" applyBorder="1" applyAlignment="1">
      <alignment horizontal="right" vertical="center"/>
    </xf>
    <xf numFmtId="0" fontId="0" fillId="0" borderId="0" xfId="0" applyAlignment="1">
      <alignment horizontal="right" vertical="center"/>
    </xf>
    <xf numFmtId="0" fontId="25" fillId="0" borderId="31" xfId="0" applyFont="1" applyBorder="1" applyAlignment="1">
      <alignment horizontal="right" vertical="center"/>
    </xf>
    <xf numFmtId="0" fontId="25" fillId="0" borderId="33" xfId="0" applyFont="1" applyBorder="1" applyAlignment="1">
      <alignment horizontal="right" vertical="center"/>
    </xf>
    <xf numFmtId="0" fontId="0" fillId="0" borderId="0" xfId="0" applyAlignment="1">
      <alignment vertical="center" wrapText="1"/>
    </xf>
    <xf numFmtId="0" fontId="18" fillId="0" borderId="8" xfId="0" applyFont="1" applyBorder="1" applyAlignment="1" applyProtection="1">
      <alignment horizontal="center" vertical="center"/>
      <protection locked="0"/>
    </xf>
    <xf numFmtId="0" fontId="18" fillId="0" borderId="7" xfId="0" applyFont="1" applyBorder="1" applyAlignment="1" applyProtection="1">
      <alignment horizontal="center" vertical="center"/>
      <protection locked="0"/>
    </xf>
    <xf numFmtId="0" fontId="0" fillId="0" borderId="39" xfId="0" applyBorder="1" applyAlignment="1">
      <alignment vertical="center" wrapText="1"/>
    </xf>
    <xf numFmtId="0" fontId="0" fillId="0" borderId="40" xfId="0" applyBorder="1" applyAlignment="1">
      <alignment vertical="center" wrapText="1"/>
    </xf>
    <xf numFmtId="0" fontId="0" fillId="0" borderId="42" xfId="0" applyBorder="1" applyAlignment="1">
      <alignment vertical="center" wrapText="1"/>
    </xf>
    <xf numFmtId="0" fontId="25" fillId="0" borderId="35" xfId="0" applyFont="1" applyBorder="1" applyAlignment="1">
      <alignment horizontal="right" vertical="center"/>
    </xf>
    <xf numFmtId="0" fontId="18" fillId="6" borderId="8" xfId="0" applyFont="1" applyFill="1" applyBorder="1" applyAlignment="1" applyProtection="1">
      <alignment horizontal="center" vertical="center"/>
      <protection locked="0"/>
    </xf>
    <xf numFmtId="0" fontId="18" fillId="6" borderId="22" xfId="0" applyFont="1" applyFill="1" applyBorder="1" applyAlignment="1" applyProtection="1">
      <alignment horizontal="center" vertical="center"/>
      <protection locked="0"/>
    </xf>
    <xf numFmtId="0" fontId="18" fillId="6" borderId="20" xfId="0" applyFont="1" applyFill="1" applyBorder="1" applyAlignment="1" applyProtection="1">
      <alignment horizontal="center" vertical="center"/>
      <protection locked="0"/>
    </xf>
    <xf numFmtId="0" fontId="18" fillId="6" borderId="7" xfId="0" applyFont="1" applyFill="1" applyBorder="1" applyAlignment="1" applyProtection="1">
      <alignment horizontal="center" vertical="center"/>
      <protection locked="0"/>
    </xf>
    <xf numFmtId="0" fontId="8" fillId="0" borderId="0" xfId="0" applyFont="1"/>
    <xf numFmtId="0" fontId="0" fillId="0" borderId="44" xfId="0" applyBorder="1" applyAlignment="1">
      <alignment vertical="center" wrapText="1"/>
    </xf>
    <xf numFmtId="0" fontId="27" fillId="0" borderId="39" xfId="0" applyFont="1" applyBorder="1" applyAlignment="1">
      <alignment vertical="center" wrapText="1"/>
    </xf>
    <xf numFmtId="0" fontId="10" fillId="0" borderId="0" xfId="0" applyFont="1" applyAlignment="1">
      <alignment vertical="center"/>
    </xf>
    <xf numFmtId="0" fontId="17" fillId="0" borderId="0" xfId="0" applyFont="1" applyAlignment="1">
      <alignment horizontal="center" vertical="center"/>
    </xf>
    <xf numFmtId="164" fontId="4" fillId="6" borderId="0" xfId="0" applyNumberFormat="1" applyFont="1" applyFill="1" applyAlignment="1">
      <alignment horizontal="right" vertical="center"/>
    </xf>
    <xf numFmtId="164" fontId="4" fillId="0" borderId="0" xfId="0" applyNumberFormat="1" applyFont="1" applyAlignment="1">
      <alignment horizontal="right" vertical="center"/>
    </xf>
    <xf numFmtId="0" fontId="7" fillId="0" borderId="0" xfId="0" applyFont="1" applyAlignment="1">
      <alignment horizontal="center" vertical="center"/>
    </xf>
    <xf numFmtId="164" fontId="4" fillId="7" borderId="0" xfId="0" applyNumberFormat="1" applyFont="1" applyFill="1" applyAlignment="1">
      <alignment horizontal="right" vertical="center"/>
    </xf>
    <xf numFmtId="0" fontId="17" fillId="2" borderId="0" xfId="0" applyFont="1" applyFill="1" applyAlignment="1">
      <alignment horizontal="center" vertical="center"/>
    </xf>
    <xf numFmtId="14" fontId="0" fillId="2" borderId="0" xfId="0" applyNumberFormat="1" applyFill="1"/>
    <xf numFmtId="0" fontId="5" fillId="2" borderId="0" xfId="0" applyFont="1" applyFill="1" applyAlignment="1">
      <alignment horizontal="center" vertical="center"/>
    </xf>
    <xf numFmtId="168" fontId="0" fillId="2" borderId="0" xfId="0" applyNumberFormat="1" applyFill="1" applyAlignment="1">
      <alignment horizontal="center" vertical="center"/>
    </xf>
    <xf numFmtId="0" fontId="11" fillId="0" borderId="0" xfId="0" applyFont="1" applyAlignment="1">
      <alignment horizontal="center" vertical="center"/>
    </xf>
    <xf numFmtId="164" fontId="13" fillId="4" borderId="16" xfId="0" applyNumberFormat="1" applyFont="1" applyFill="1" applyBorder="1" applyAlignment="1">
      <alignment vertical="center"/>
    </xf>
    <xf numFmtId="164" fontId="13" fillId="4" borderId="17" xfId="0" applyNumberFormat="1" applyFont="1" applyFill="1" applyBorder="1" applyAlignment="1">
      <alignment vertical="center"/>
    </xf>
    <xf numFmtId="164" fontId="13" fillId="4" borderId="25" xfId="0" applyNumberFormat="1" applyFont="1" applyFill="1" applyBorder="1" applyAlignment="1">
      <alignment vertical="center"/>
    </xf>
    <xf numFmtId="14" fontId="11" fillId="0" borderId="21" xfId="0" applyNumberFormat="1" applyFont="1" applyBorder="1"/>
    <xf numFmtId="164" fontId="15" fillId="0" borderId="8" xfId="0" applyNumberFormat="1" applyFont="1" applyBorder="1" applyAlignment="1">
      <alignment horizontal="right" vertical="center"/>
    </xf>
    <xf numFmtId="0" fontId="18" fillId="0" borderId="8" xfId="0" applyFont="1" applyBorder="1" applyAlignment="1">
      <alignment horizontal="center" vertical="center"/>
    </xf>
    <xf numFmtId="14" fontId="26" fillId="0" borderId="0" xfId="0" applyNumberFormat="1" applyFont="1"/>
    <xf numFmtId="164" fontId="15" fillId="6" borderId="8" xfId="0" applyNumberFormat="1" applyFont="1" applyFill="1" applyBorder="1" applyAlignment="1">
      <alignment horizontal="right" vertical="center"/>
    </xf>
    <xf numFmtId="0" fontId="18" fillId="6" borderId="20" xfId="0" applyFont="1" applyFill="1" applyBorder="1" applyAlignment="1">
      <alignment horizontal="center" vertical="center"/>
    </xf>
    <xf numFmtId="0" fontId="26" fillId="0" borderId="11" xfId="0" applyFont="1" applyBorder="1" applyAlignment="1">
      <alignment horizontal="center" vertical="center"/>
    </xf>
    <xf numFmtId="164" fontId="15" fillId="0" borderId="7" xfId="0" applyNumberFormat="1" applyFont="1" applyBorder="1" applyAlignment="1">
      <alignment horizontal="right" vertical="center"/>
    </xf>
    <xf numFmtId="0" fontId="18" fillId="6" borderId="8" xfId="0" applyFont="1" applyFill="1" applyBorder="1" applyAlignment="1">
      <alignment horizontal="center" vertical="center"/>
    </xf>
    <xf numFmtId="169" fontId="0" fillId="2" borderId="0" xfId="0" applyNumberFormat="1" applyFill="1" applyAlignment="1">
      <alignment horizontal="center" vertical="center"/>
    </xf>
    <xf numFmtId="164" fontId="15" fillId="6" borderId="7" xfId="0" applyNumberFormat="1" applyFont="1" applyFill="1" applyBorder="1" applyAlignment="1">
      <alignment horizontal="right" vertical="center"/>
    </xf>
    <xf numFmtId="164" fontId="15" fillId="6" borderId="19" xfId="0" applyNumberFormat="1" applyFont="1" applyFill="1" applyBorder="1" applyAlignment="1">
      <alignment horizontal="right" vertical="center"/>
    </xf>
    <xf numFmtId="170" fontId="0" fillId="2" borderId="0" xfId="0" applyNumberFormat="1" applyFill="1" applyAlignment="1">
      <alignment horizontal="center" vertical="center"/>
    </xf>
    <xf numFmtId="14" fontId="11" fillId="3" borderId="21" xfId="0" applyNumberFormat="1" applyFont="1" applyFill="1" applyBorder="1"/>
    <xf numFmtId="164" fontId="15" fillId="0" borderId="19" xfId="0" applyNumberFormat="1" applyFont="1" applyBorder="1" applyAlignment="1">
      <alignment horizontal="right" vertical="center"/>
    </xf>
    <xf numFmtId="0" fontId="18" fillId="0" borderId="20" xfId="0" applyFont="1" applyBorder="1" applyAlignment="1">
      <alignment horizontal="center" vertical="center"/>
    </xf>
    <xf numFmtId="164" fontId="15" fillId="6" borderId="15" xfId="0" applyNumberFormat="1" applyFont="1" applyFill="1" applyBorder="1" applyAlignment="1">
      <alignment horizontal="right" vertical="center"/>
    </xf>
    <xf numFmtId="164" fontId="15" fillId="0" borderId="10" xfId="0" applyNumberFormat="1" applyFont="1" applyBorder="1" applyAlignment="1">
      <alignment horizontal="right" vertical="center"/>
    </xf>
    <xf numFmtId="164" fontId="15" fillId="0" borderId="14" xfId="0" applyNumberFormat="1" applyFont="1" applyBorder="1" applyAlignment="1">
      <alignment horizontal="right" vertical="center"/>
    </xf>
    <xf numFmtId="164" fontId="15" fillId="6" borderId="14" xfId="0" applyNumberFormat="1" applyFont="1" applyFill="1" applyBorder="1" applyAlignment="1">
      <alignment horizontal="right" vertical="center"/>
    </xf>
    <xf numFmtId="14" fontId="26" fillId="0" borderId="11" xfId="0" applyNumberFormat="1" applyFont="1" applyBorder="1"/>
    <xf numFmtId="14" fontId="11" fillId="3" borderId="20" xfId="0" applyNumberFormat="1" applyFont="1" applyFill="1" applyBorder="1"/>
    <xf numFmtId="0" fontId="26" fillId="0" borderId="13" xfId="0" applyFont="1" applyBorder="1" applyAlignment="1">
      <alignment horizontal="center" vertical="center"/>
    </xf>
    <xf numFmtId="0" fontId="18" fillId="0" borderId="13" xfId="0" applyFont="1" applyBorder="1" applyAlignment="1">
      <alignment horizontal="center" vertical="center"/>
    </xf>
    <xf numFmtId="14" fontId="26" fillId="0" borderId="23" xfId="0" applyNumberFormat="1" applyFont="1" applyBorder="1"/>
    <xf numFmtId="0" fontId="26" fillId="0" borderId="8" xfId="0" applyFont="1" applyBorder="1" applyAlignment="1">
      <alignment horizontal="center" vertical="center"/>
    </xf>
    <xf numFmtId="164" fontId="2" fillId="2" borderId="0" xfId="0" applyNumberFormat="1" applyFont="1" applyFill="1" applyAlignment="1">
      <alignment horizontal="right" vertical="center"/>
    </xf>
    <xf numFmtId="164" fontId="15" fillId="0" borderId="18" xfId="0" applyNumberFormat="1" applyFont="1" applyBorder="1" applyAlignment="1">
      <alignment horizontal="right" vertical="center"/>
    </xf>
    <xf numFmtId="164" fontId="16" fillId="2" borderId="0" xfId="0" applyNumberFormat="1" applyFont="1" applyFill="1" applyAlignment="1">
      <alignment horizontal="right" vertical="center"/>
    </xf>
    <xf numFmtId="0" fontId="8" fillId="0" borderId="0" xfId="0" applyFont="1" applyAlignment="1">
      <alignment vertical="center" wrapText="1"/>
    </xf>
    <xf numFmtId="0" fontId="31" fillId="0" borderId="0" xfId="0" applyFont="1" applyAlignment="1">
      <alignment horizontal="left" vertical="center" wrapText="1"/>
    </xf>
    <xf numFmtId="0" fontId="31" fillId="0" borderId="0" xfId="0" applyFont="1" applyAlignment="1">
      <alignment vertical="center" wrapText="1"/>
    </xf>
    <xf numFmtId="0" fontId="0" fillId="0" borderId="0" xfId="0" applyAlignment="1">
      <alignment wrapText="1"/>
    </xf>
    <xf numFmtId="0" fontId="0" fillId="0" borderId="1" xfId="0" applyBorder="1" applyAlignment="1">
      <alignment wrapText="1"/>
    </xf>
    <xf numFmtId="0" fontId="0" fillId="0" borderId="0" xfId="0" applyAlignment="1">
      <alignment vertical="top" wrapText="1"/>
    </xf>
    <xf numFmtId="0" fontId="29" fillId="0" borderId="0" xfId="0" applyFont="1" applyAlignment="1">
      <alignment vertical="top" wrapText="1"/>
    </xf>
    <xf numFmtId="0" fontId="0" fillId="0" borderId="4" xfId="0" applyBorder="1" applyAlignment="1">
      <alignment vertical="top"/>
    </xf>
    <xf numFmtId="0" fontId="0" fillId="0" borderId="0" xfId="0" applyAlignment="1">
      <alignment vertical="top"/>
    </xf>
    <xf numFmtId="0" fontId="29" fillId="0" borderId="0" xfId="0" applyFont="1" applyAlignment="1">
      <alignment wrapText="1"/>
    </xf>
    <xf numFmtId="0" fontId="18" fillId="6" borderId="18" xfId="0" applyFont="1" applyFill="1" applyBorder="1" applyAlignment="1" applyProtection="1">
      <alignment horizontal="center" vertical="center"/>
      <protection locked="0"/>
    </xf>
    <xf numFmtId="164" fontId="15" fillId="13" borderId="45" xfId="0" applyNumberFormat="1" applyFont="1" applyFill="1" applyBorder="1" applyAlignment="1">
      <alignment horizontal="right" vertical="center"/>
    </xf>
    <xf numFmtId="14" fontId="3" fillId="0" borderId="0" xfId="1" applyNumberFormat="1"/>
    <xf numFmtId="0" fontId="8" fillId="8" borderId="29" xfId="0" applyFont="1" applyFill="1" applyBorder="1" applyAlignment="1">
      <alignment vertical="top" wrapText="1"/>
    </xf>
    <xf numFmtId="0" fontId="33" fillId="0" borderId="0" xfId="0" applyFont="1" applyAlignment="1">
      <alignment vertical="center"/>
    </xf>
    <xf numFmtId="14" fontId="26" fillId="3" borderId="0" xfId="0" applyNumberFormat="1" applyFont="1" applyFill="1"/>
    <xf numFmtId="164" fontId="15" fillId="3" borderId="7" xfId="0" applyNumberFormat="1" applyFont="1" applyFill="1" applyBorder="1" applyAlignment="1">
      <alignment horizontal="right" vertical="center"/>
    </xf>
    <xf numFmtId="0" fontId="18" fillId="3" borderId="8" xfId="0" applyFont="1" applyFill="1" applyBorder="1" applyAlignment="1" applyProtection="1">
      <alignment horizontal="center" vertical="center"/>
      <protection locked="0"/>
    </xf>
    <xf numFmtId="0" fontId="22" fillId="0" borderId="35" xfId="0" applyFont="1" applyBorder="1" applyAlignment="1">
      <alignment horizontal="right" vertical="center" wrapText="1"/>
    </xf>
    <xf numFmtId="0" fontId="18" fillId="3" borderId="8" xfId="0" applyFont="1" applyFill="1" applyBorder="1" applyAlignment="1">
      <alignment horizontal="center" vertical="center"/>
    </xf>
    <xf numFmtId="0" fontId="0" fillId="14" borderId="26" xfId="0" applyFill="1" applyBorder="1" applyAlignment="1">
      <alignment vertical="center"/>
    </xf>
    <xf numFmtId="0" fontId="8" fillId="8" borderId="48" xfId="0" applyFont="1" applyFill="1" applyBorder="1" applyAlignment="1">
      <alignment vertical="top"/>
    </xf>
    <xf numFmtId="0" fontId="8" fillId="8" borderId="49" xfId="0" applyFont="1" applyFill="1" applyBorder="1" applyAlignment="1">
      <alignment vertical="top" wrapText="1"/>
    </xf>
    <xf numFmtId="0" fontId="0" fillId="0" borderId="42" xfId="0" applyBorder="1" applyAlignment="1">
      <alignment vertical="center"/>
    </xf>
    <xf numFmtId="0" fontId="0" fillId="0" borderId="40" xfId="0" applyBorder="1" applyAlignment="1">
      <alignment vertical="center"/>
    </xf>
    <xf numFmtId="0" fontId="0" fillId="0" borderId="50" xfId="0" applyBorder="1"/>
    <xf numFmtId="0" fontId="0" fillId="0" borderId="41" xfId="0" applyBorder="1"/>
    <xf numFmtId="0" fontId="0" fillId="0" borderId="46"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xf numFmtId="0" fontId="0" fillId="0" borderId="56" xfId="0" applyBorder="1" applyAlignment="1">
      <alignment vertical="center"/>
    </xf>
    <xf numFmtId="0" fontId="0" fillId="14" borderId="48" xfId="0" applyFill="1" applyBorder="1"/>
    <xf numFmtId="0" fontId="0" fillId="14" borderId="49" xfId="0" applyFill="1" applyBorder="1"/>
    <xf numFmtId="9" fontId="0" fillId="14" borderId="29" xfId="5" applyFont="1" applyFill="1" applyBorder="1"/>
    <xf numFmtId="9" fontId="0" fillId="0" borderId="53" xfId="5" applyFont="1" applyFill="1" applyBorder="1" applyAlignment="1">
      <alignment vertical="center"/>
    </xf>
    <xf numFmtId="9" fontId="0" fillId="14" borderId="29" xfId="5" applyFont="1" applyFill="1" applyBorder="1" applyAlignment="1">
      <alignment vertical="center"/>
    </xf>
    <xf numFmtId="0" fontId="8" fillId="8" borderId="16" xfId="0" applyFont="1" applyFill="1" applyBorder="1" applyAlignment="1">
      <alignment horizontal="centerContinuous" vertical="center"/>
    </xf>
    <xf numFmtId="0" fontId="8" fillId="8" borderId="17" xfId="0" applyFont="1" applyFill="1" applyBorder="1" applyAlignment="1">
      <alignment horizontal="centerContinuous" vertical="center"/>
    </xf>
    <xf numFmtId="0" fontId="8" fillId="8" borderId="12" xfId="0" applyFont="1" applyFill="1" applyBorder="1" applyAlignment="1">
      <alignment horizontal="centerContinuous" vertical="center"/>
    </xf>
    <xf numFmtId="0" fontId="8" fillId="8" borderId="27" xfId="0" applyFont="1" applyFill="1" applyBorder="1" applyAlignment="1">
      <alignment vertical="top" wrapText="1"/>
    </xf>
    <xf numFmtId="0" fontId="8" fillId="8" borderId="30" xfId="0" applyFont="1" applyFill="1" applyBorder="1" applyAlignment="1">
      <alignment vertical="top" wrapText="1"/>
    </xf>
    <xf numFmtId="0" fontId="22" fillId="6" borderId="43" xfId="0" applyFont="1" applyFill="1" applyBorder="1" applyAlignment="1">
      <alignment horizontal="center" vertical="center"/>
    </xf>
    <xf numFmtId="0" fontId="25" fillId="0" borderId="37" xfId="0" applyFont="1" applyBorder="1" applyAlignment="1">
      <alignment horizontal="right" vertical="center"/>
    </xf>
    <xf numFmtId="0" fontId="22" fillId="0" borderId="37" xfId="0" applyFont="1" applyBorder="1" applyAlignment="1">
      <alignment horizontal="right" vertical="center" wrapText="1"/>
    </xf>
    <xf numFmtId="0" fontId="22" fillId="6" borderId="43" xfId="0" applyFont="1" applyFill="1" applyBorder="1" applyAlignment="1">
      <alignment vertical="center"/>
    </xf>
    <xf numFmtId="0" fontId="22" fillId="6" borderId="46" xfId="0" applyFont="1" applyFill="1" applyBorder="1" applyAlignment="1">
      <alignment horizontal="center" vertical="center"/>
    </xf>
    <xf numFmtId="0" fontId="22" fillId="6" borderId="47" xfId="0" applyFont="1" applyFill="1" applyBorder="1" applyAlignment="1">
      <alignment horizontal="center" vertical="center"/>
    </xf>
    <xf numFmtId="0" fontId="22" fillId="6" borderId="47" xfId="0" applyFont="1" applyFill="1" applyBorder="1" applyAlignment="1">
      <alignment horizontal="center" vertical="center" wrapText="1"/>
    </xf>
    <xf numFmtId="0" fontId="22" fillId="6" borderId="47" xfId="0" applyFont="1" applyFill="1" applyBorder="1" applyAlignment="1" applyProtection="1">
      <alignment vertical="center" wrapText="1"/>
      <protection locked="0"/>
    </xf>
    <xf numFmtId="0" fontId="22" fillId="15" borderId="46" xfId="0" applyFont="1" applyFill="1" applyBorder="1" applyAlignment="1">
      <alignment horizontal="center" vertical="center"/>
    </xf>
    <xf numFmtId="0" fontId="22" fillId="0" borderId="9" xfId="0" applyFont="1" applyBorder="1" applyAlignment="1">
      <alignment horizontal="right" vertical="center" wrapText="1"/>
    </xf>
    <xf numFmtId="0" fontId="22" fillId="0" borderId="31" xfId="0" applyFont="1" applyBorder="1" applyAlignment="1">
      <alignment horizontal="right" vertical="center" wrapText="1"/>
    </xf>
    <xf numFmtId="0" fontId="22" fillId="0" borderId="61" xfId="0" applyFont="1" applyBorder="1" applyAlignment="1">
      <alignment horizontal="right" vertical="center"/>
    </xf>
    <xf numFmtId="0" fontId="0" fillId="0" borderId="62" xfId="0" applyBorder="1" applyAlignment="1">
      <alignment horizontal="right" vertical="center" wrapText="1"/>
    </xf>
    <xf numFmtId="0" fontId="22" fillId="0" borderId="50" xfId="0" applyFont="1" applyBorder="1" applyAlignment="1">
      <alignment horizontal="right" vertical="center" wrapText="1"/>
    </xf>
    <xf numFmtId="0" fontId="22" fillId="0" borderId="46" xfId="0" applyFont="1" applyBorder="1" applyAlignment="1">
      <alignment horizontal="center" vertical="center" wrapText="1"/>
    </xf>
    <xf numFmtId="0" fontId="22" fillId="0" borderId="61" xfId="0" applyFont="1" applyBorder="1" applyAlignment="1">
      <alignment horizontal="right" vertical="center" wrapText="1"/>
    </xf>
    <xf numFmtId="0" fontId="33" fillId="0" borderId="0" xfId="0" applyFont="1" applyAlignment="1">
      <alignment horizontal="right" vertical="center"/>
    </xf>
    <xf numFmtId="0" fontId="25" fillId="0" borderId="46" xfId="0" applyFont="1" applyBorder="1" applyAlignment="1">
      <alignment horizontal="center" vertical="center"/>
    </xf>
    <xf numFmtId="0" fontId="25" fillId="0" borderId="47" xfId="0" applyFont="1" applyBorder="1" applyAlignment="1">
      <alignment horizontal="center" vertical="center"/>
    </xf>
    <xf numFmtId="1" fontId="25" fillId="0" borderId="57" xfId="0" applyNumberFormat="1" applyFont="1" applyBorder="1" applyAlignment="1">
      <alignment vertical="center"/>
    </xf>
    <xf numFmtId="0" fontId="35" fillId="0" borderId="59" xfId="6" applyNumberFormat="1" applyBorder="1" applyAlignment="1">
      <alignment vertical="center"/>
    </xf>
    <xf numFmtId="0" fontId="25" fillId="0" borderId="60" xfId="0" applyFont="1" applyBorder="1" applyAlignment="1">
      <alignment vertical="center"/>
    </xf>
    <xf numFmtId="0" fontId="25" fillId="0" borderId="57" xfId="0" applyFont="1" applyBorder="1" applyAlignment="1">
      <alignment vertical="center"/>
    </xf>
    <xf numFmtId="0" fontId="22" fillId="0" borderId="60" xfId="0" applyFont="1" applyBorder="1" applyAlignment="1" applyProtection="1">
      <alignment vertical="center"/>
      <protection locked="0"/>
    </xf>
    <xf numFmtId="0" fontId="22" fillId="6" borderId="57" xfId="0" applyFont="1" applyFill="1" applyBorder="1" applyAlignment="1" applyProtection="1">
      <alignment vertical="center" wrapText="1"/>
      <protection locked="0"/>
    </xf>
    <xf numFmtId="0" fontId="22" fillId="6" borderId="59" xfId="0" applyFont="1" applyFill="1" applyBorder="1" applyAlignment="1" applyProtection="1">
      <alignment vertical="center" wrapText="1"/>
      <protection locked="0"/>
    </xf>
    <xf numFmtId="0" fontId="22" fillId="0" borderId="57" xfId="0" applyFont="1" applyBorder="1" applyAlignment="1" applyProtection="1">
      <alignment vertical="center" wrapText="1"/>
      <protection locked="0"/>
    </xf>
    <xf numFmtId="0" fontId="22" fillId="0" borderId="57" xfId="0" applyFont="1" applyBorder="1" applyAlignment="1" applyProtection="1">
      <alignment vertical="center"/>
      <protection locked="0"/>
    </xf>
    <xf numFmtId="0" fontId="25" fillId="0" borderId="64" xfId="0" applyFont="1" applyBorder="1" applyAlignment="1">
      <alignment vertical="center"/>
    </xf>
    <xf numFmtId="0" fontId="25" fillId="0" borderId="65" xfId="0" applyFont="1" applyBorder="1" applyAlignment="1">
      <alignment vertical="center"/>
    </xf>
    <xf numFmtId="1" fontId="25" fillId="0" borderId="65" xfId="0" applyNumberFormat="1" applyFont="1" applyBorder="1" applyAlignment="1">
      <alignment vertical="center"/>
    </xf>
    <xf numFmtId="0" fontId="35" fillId="0" borderId="66" xfId="6" applyNumberFormat="1" applyBorder="1" applyAlignment="1">
      <alignment vertical="center"/>
    </xf>
    <xf numFmtId="0" fontId="22" fillId="0" borderId="64" xfId="0" applyFont="1" applyBorder="1" applyAlignment="1" applyProtection="1">
      <alignment vertical="center"/>
      <protection locked="0"/>
    </xf>
    <xf numFmtId="0" fontId="22" fillId="6" borderId="65" xfId="0" applyFont="1" applyFill="1" applyBorder="1" applyAlignment="1" applyProtection="1">
      <alignment vertical="center" wrapText="1"/>
      <protection locked="0"/>
    </xf>
    <xf numFmtId="0" fontId="22" fillId="6" borderId="66" xfId="0" applyFont="1" applyFill="1" applyBorder="1" applyAlignment="1" applyProtection="1">
      <alignment vertical="center" wrapText="1"/>
      <protection locked="0"/>
    </xf>
    <xf numFmtId="1" fontId="25" fillId="0" borderId="47" xfId="0" applyNumberFormat="1" applyFont="1" applyBorder="1" applyAlignment="1">
      <alignment horizontal="center" vertical="center"/>
    </xf>
    <xf numFmtId="0" fontId="35" fillId="0" borderId="43" xfId="6" applyNumberFormat="1" applyBorder="1" applyAlignment="1">
      <alignment horizontal="center" vertical="center"/>
    </xf>
    <xf numFmtId="0" fontId="22" fillId="0" borderId="65" xfId="0" applyFont="1" applyBorder="1" applyAlignment="1" applyProtection="1">
      <alignment vertical="center" wrapText="1"/>
      <protection locked="0"/>
    </xf>
    <xf numFmtId="0" fontId="22" fillId="0" borderId="66" xfId="0" applyFont="1" applyBorder="1" applyAlignment="1" applyProtection="1">
      <alignment vertical="center"/>
      <protection locked="0"/>
    </xf>
    <xf numFmtId="14" fontId="22" fillId="6" borderId="5" xfId="0" applyNumberFormat="1" applyFont="1" applyFill="1" applyBorder="1" applyAlignment="1">
      <alignment vertical="center"/>
    </xf>
    <xf numFmtId="14" fontId="22" fillId="6" borderId="58" xfId="0" applyNumberFormat="1" applyFont="1" applyFill="1" applyBorder="1" applyAlignment="1">
      <alignment vertical="center"/>
    </xf>
    <xf numFmtId="14" fontId="22" fillId="6" borderId="43" xfId="0" applyNumberFormat="1" applyFont="1" applyFill="1" applyBorder="1" applyAlignment="1">
      <alignment vertical="center"/>
    </xf>
    <xf numFmtId="14" fontId="22" fillId="6" borderId="66" xfId="0" applyNumberFormat="1" applyFont="1" applyFill="1" applyBorder="1" applyAlignment="1">
      <alignment vertical="center"/>
    </xf>
    <xf numFmtId="0" fontId="22" fillId="15" borderId="5" xfId="0" applyFont="1" applyFill="1" applyBorder="1" applyAlignment="1">
      <alignment horizontal="center" vertical="center"/>
    </xf>
    <xf numFmtId="0" fontId="22" fillId="6" borderId="34" xfId="0" applyFont="1" applyFill="1" applyBorder="1" applyAlignment="1">
      <alignment horizontal="center" vertical="center"/>
    </xf>
    <xf numFmtId="0" fontId="22" fillId="6" borderId="36" xfId="0" applyFont="1" applyFill="1" applyBorder="1" applyAlignment="1">
      <alignment vertical="center"/>
    </xf>
    <xf numFmtId="0" fontId="22" fillId="6" borderId="32" xfId="0" applyFont="1" applyFill="1" applyBorder="1" applyAlignment="1">
      <alignment horizontal="center" vertical="center"/>
    </xf>
    <xf numFmtId="0" fontId="22" fillId="6" borderId="34" xfId="0" applyFont="1" applyFill="1" applyBorder="1" applyAlignment="1">
      <alignment horizontal="center" vertical="center" wrapText="1"/>
    </xf>
    <xf numFmtId="0" fontId="22" fillId="6" borderId="36" xfId="0" applyFont="1" applyFill="1" applyBorder="1" applyAlignment="1">
      <alignment horizontal="center" vertical="center"/>
    </xf>
    <xf numFmtId="0" fontId="22" fillId="0" borderId="67" xfId="0" applyFont="1" applyBorder="1" applyAlignment="1">
      <alignment horizontal="center" vertical="center"/>
    </xf>
    <xf numFmtId="0" fontId="22" fillId="6" borderId="47" xfId="0" applyFont="1" applyFill="1" applyBorder="1" applyAlignment="1" applyProtection="1">
      <alignment horizontal="center" vertical="center"/>
      <protection locked="0"/>
    </xf>
    <xf numFmtId="0" fontId="22" fillId="0" borderId="64" xfId="0" applyFont="1" applyBorder="1" applyAlignment="1">
      <alignment horizontal="center" vertical="center" wrapText="1"/>
    </xf>
    <xf numFmtId="0" fontId="21" fillId="9" borderId="5" xfId="0" applyFont="1" applyFill="1" applyBorder="1" applyAlignment="1">
      <alignment vertical="center" wrapText="1"/>
    </xf>
    <xf numFmtId="0" fontId="21" fillId="9" borderId="58" xfId="0" applyFont="1" applyFill="1" applyBorder="1" applyAlignment="1">
      <alignment vertical="center" wrapText="1"/>
    </xf>
    <xf numFmtId="0" fontId="21" fillId="9" borderId="1" xfId="0" applyFont="1" applyFill="1" applyBorder="1" applyAlignment="1">
      <alignment vertical="center" wrapText="1"/>
    </xf>
    <xf numFmtId="0" fontId="21" fillId="9" borderId="3" xfId="0" applyFont="1" applyFill="1" applyBorder="1" applyAlignment="1">
      <alignment vertical="center" wrapText="1"/>
    </xf>
    <xf numFmtId="0" fontId="30" fillId="0" borderId="0" xfId="0" applyFont="1" applyAlignment="1">
      <alignment horizontal="center" vertical="center" wrapText="1"/>
    </xf>
    <xf numFmtId="0" fontId="10" fillId="0" borderId="0" xfId="0" applyFont="1" applyAlignment="1">
      <alignment vertical="center" wrapText="1"/>
    </xf>
    <xf numFmtId="0" fontId="36" fillId="0" borderId="0" xfId="0" applyFont="1" applyAlignment="1">
      <alignment wrapText="1"/>
    </xf>
    <xf numFmtId="0" fontId="27" fillId="0" borderId="0" xfId="0" applyFont="1" applyAlignment="1">
      <alignment wrapText="1"/>
    </xf>
    <xf numFmtId="0" fontId="36" fillId="0" borderId="68" xfId="0" applyFont="1" applyBorder="1" applyAlignment="1">
      <alignment wrapText="1"/>
    </xf>
    <xf numFmtId="0" fontId="0" fillId="0" borderId="69" xfId="0" applyBorder="1"/>
    <xf numFmtId="0" fontId="8" fillId="0" borderId="0" xfId="0" applyFont="1" applyAlignment="1">
      <alignment horizontal="left"/>
    </xf>
    <xf numFmtId="171" fontId="0" fillId="0" borderId="0" xfId="0" applyNumberFormat="1" applyAlignment="1">
      <alignment horizontal="left"/>
    </xf>
    <xf numFmtId="0" fontId="0" fillId="0" borderId="0" xfId="0" applyAlignment="1">
      <alignment horizontal="left"/>
    </xf>
    <xf numFmtId="0" fontId="18" fillId="6" borderId="7" xfId="0" applyFont="1" applyFill="1" applyBorder="1" applyAlignment="1">
      <alignment horizontal="center" vertical="center"/>
    </xf>
    <xf numFmtId="14" fontId="26" fillId="0" borderId="70" xfId="0" applyNumberFormat="1" applyFont="1" applyBorder="1"/>
    <xf numFmtId="14" fontId="26" fillId="0" borderId="8" xfId="0" applyNumberFormat="1" applyFont="1" applyBorder="1"/>
    <xf numFmtId="0" fontId="11" fillId="0" borderId="21" xfId="0" applyFont="1" applyBorder="1" applyAlignment="1">
      <alignment horizontal="center" vertical="center"/>
    </xf>
    <xf numFmtId="0" fontId="33" fillId="0" borderId="0" xfId="0" applyFont="1"/>
    <xf numFmtId="0" fontId="22" fillId="0" borderId="47" xfId="0" applyFont="1" applyBorder="1" applyAlignment="1" applyProtection="1">
      <alignment horizontal="center" vertical="center" wrapText="1"/>
      <protection locked="0"/>
    </xf>
    <xf numFmtId="0" fontId="22" fillId="0" borderId="46" xfId="0" applyFont="1" applyBorder="1" applyAlignment="1" applyProtection="1">
      <alignment horizontal="center" vertical="center"/>
      <protection locked="0"/>
    </xf>
    <xf numFmtId="0" fontId="22" fillId="6" borderId="47" xfId="0" applyFont="1" applyFill="1" applyBorder="1" applyAlignment="1" applyProtection="1">
      <alignment horizontal="center" vertical="center" wrapText="1"/>
      <protection locked="0"/>
    </xf>
    <xf numFmtId="0" fontId="22" fillId="6" borderId="43" xfId="0" applyFont="1" applyFill="1" applyBorder="1" applyAlignment="1" applyProtection="1">
      <alignment horizontal="center" vertical="center" wrapText="1"/>
      <protection locked="0"/>
    </xf>
    <xf numFmtId="0" fontId="22" fillId="0" borderId="43" xfId="0" applyFont="1" applyBorder="1" applyAlignment="1" applyProtection="1">
      <alignment horizontal="center" vertical="center"/>
      <protection locked="0"/>
    </xf>
    <xf numFmtId="14" fontId="22" fillId="6" borderId="67" xfId="0" applyNumberFormat="1" applyFont="1" applyFill="1" applyBorder="1" applyAlignment="1">
      <alignment horizontal="center" vertical="center"/>
    </xf>
    <xf numFmtId="14" fontId="22" fillId="6" borderId="43" xfId="0" applyNumberFormat="1" applyFont="1" applyFill="1" applyBorder="1" applyAlignment="1">
      <alignment horizontal="center" vertical="center"/>
    </xf>
    <xf numFmtId="0" fontId="22" fillId="0" borderId="67" xfId="0" applyFont="1" applyBorder="1" applyAlignment="1" applyProtection="1">
      <alignment horizontal="center" vertical="center"/>
      <protection locked="0"/>
    </xf>
    <xf numFmtId="0" fontId="22" fillId="0" borderId="47" xfId="0" applyFont="1" applyBorder="1" applyAlignment="1" applyProtection="1">
      <alignment horizontal="center" vertical="center"/>
      <protection locked="0"/>
    </xf>
    <xf numFmtId="0" fontId="22" fillId="0" borderId="53" xfId="0" applyFont="1" applyBorder="1" applyAlignment="1" applyProtection="1">
      <alignment horizontal="center" vertical="center"/>
      <protection locked="0"/>
    </xf>
    <xf numFmtId="0" fontId="20" fillId="8" borderId="16" xfId="0" applyFont="1" applyFill="1" applyBorder="1" applyAlignment="1">
      <alignment horizontal="center" vertical="center"/>
    </xf>
    <xf numFmtId="0" fontId="20" fillId="8" borderId="17" xfId="0" applyFont="1" applyFill="1" applyBorder="1" applyAlignment="1">
      <alignment horizontal="center" vertical="center"/>
    </xf>
    <xf numFmtId="0" fontId="20" fillId="8" borderId="12" xfId="0" applyFont="1" applyFill="1" applyBorder="1" applyAlignment="1">
      <alignment horizontal="center" vertical="center"/>
    </xf>
    <xf numFmtId="0" fontId="8" fillId="9" borderId="27" xfId="0" applyFont="1" applyFill="1" applyBorder="1" applyAlignment="1">
      <alignment horizontal="center" vertical="center" wrapText="1"/>
    </xf>
    <xf numFmtId="0" fontId="8" fillId="9" borderId="30" xfId="0" applyFont="1" applyFill="1" applyBorder="1" applyAlignment="1">
      <alignment horizontal="center" vertical="center" wrapText="1"/>
    </xf>
    <xf numFmtId="0" fontId="25" fillId="12" borderId="27" xfId="0" applyFont="1" applyFill="1" applyBorder="1" applyAlignment="1">
      <alignment horizontal="center" vertical="center" textRotation="90"/>
    </xf>
    <xf numFmtId="0" fontId="25" fillId="12" borderId="28" xfId="0" applyFont="1" applyFill="1" applyBorder="1" applyAlignment="1">
      <alignment horizontal="center" vertical="center" textRotation="90"/>
    </xf>
    <xf numFmtId="0" fontId="25" fillId="12" borderId="30" xfId="0" applyFont="1" applyFill="1" applyBorder="1" applyAlignment="1">
      <alignment horizontal="center" vertical="center" textRotation="90"/>
    </xf>
    <xf numFmtId="0" fontId="21" fillId="9" borderId="9" xfId="0" applyFont="1" applyFill="1" applyBorder="1" applyAlignment="1">
      <alignment horizontal="center" vertical="center" wrapText="1"/>
    </xf>
    <xf numFmtId="0" fontId="21" fillId="9" borderId="5" xfId="0" applyFont="1" applyFill="1" applyBorder="1" applyAlignment="1">
      <alignment horizontal="center" vertical="center" wrapText="1"/>
    </xf>
    <xf numFmtId="0" fontId="21" fillId="9" borderId="58" xfId="0" applyFont="1" applyFill="1" applyBorder="1" applyAlignment="1">
      <alignment horizontal="center" vertical="center" wrapText="1"/>
    </xf>
    <xf numFmtId="0" fontId="21" fillId="9" borderId="2"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0" fillId="2" borderId="27" xfId="0" applyFill="1" applyBorder="1" applyAlignment="1">
      <alignment horizontal="center" vertical="center" textRotation="90"/>
    </xf>
    <xf numFmtId="0" fontId="0" fillId="2" borderId="28" xfId="0" applyFill="1" applyBorder="1" applyAlignment="1">
      <alignment horizontal="center" vertical="center" textRotation="90"/>
    </xf>
    <xf numFmtId="0" fontId="0" fillId="2" borderId="30" xfId="0" applyFill="1" applyBorder="1" applyAlignment="1">
      <alignment horizontal="center" vertical="center" textRotation="90"/>
    </xf>
    <xf numFmtId="0" fontId="22" fillId="11" borderId="27" xfId="0" applyFont="1" applyFill="1" applyBorder="1" applyAlignment="1">
      <alignment horizontal="center" vertical="center" textRotation="90" wrapText="1"/>
    </xf>
    <xf numFmtId="0" fontId="22" fillId="11" borderId="28" xfId="0" applyFont="1" applyFill="1" applyBorder="1" applyAlignment="1">
      <alignment horizontal="center" vertical="center" textRotation="90" wrapText="1"/>
    </xf>
    <xf numFmtId="0" fontId="22" fillId="10" borderId="42" xfId="0" applyFont="1" applyFill="1" applyBorder="1" applyAlignment="1">
      <alignment horizontal="center" vertical="center" textRotation="90"/>
    </xf>
    <xf numFmtId="0" fontId="22" fillId="10" borderId="39" xfId="0" applyFont="1" applyFill="1" applyBorder="1" applyAlignment="1">
      <alignment horizontal="center" vertical="center" textRotation="90"/>
    </xf>
    <xf numFmtId="0" fontId="22" fillId="10" borderId="40" xfId="0" applyFont="1" applyFill="1" applyBorder="1" applyAlignment="1">
      <alignment horizontal="center" vertical="center" textRotation="90"/>
    </xf>
    <xf numFmtId="0" fontId="30" fillId="0" borderId="44"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30" xfId="0" applyFont="1" applyBorder="1" applyAlignment="1">
      <alignment horizontal="center" vertical="center" wrapText="1"/>
    </xf>
    <xf numFmtId="0" fontId="0" fillId="0" borderId="39" xfId="0" applyBorder="1" applyAlignment="1">
      <alignment horizontal="left" vertical="center" wrapText="1"/>
    </xf>
    <xf numFmtId="0" fontId="0" fillId="0" borderId="40" xfId="0" applyBorder="1" applyAlignment="1">
      <alignment horizontal="left" vertical="center" wrapText="1"/>
    </xf>
    <xf numFmtId="0" fontId="0" fillId="0" borderId="44" xfId="0" applyBorder="1" applyAlignment="1">
      <alignment horizontal="center" vertical="center" wrapText="1"/>
    </xf>
    <xf numFmtId="0" fontId="0" fillId="0" borderId="28" xfId="0" applyBorder="1" applyAlignment="1">
      <alignment horizontal="center" vertical="center" wrapText="1"/>
    </xf>
    <xf numFmtId="0" fontId="0" fillId="0" borderId="63" xfId="0" applyBorder="1" applyAlignment="1">
      <alignment horizontal="center" vertical="center" wrapText="1"/>
    </xf>
    <xf numFmtId="0" fontId="6" fillId="4" borderId="0" xfId="0" applyFont="1" applyFill="1" applyAlignment="1">
      <alignment horizontal="center" vertical="center"/>
    </xf>
    <xf numFmtId="0" fontId="8" fillId="4" borderId="0" xfId="0" applyFont="1" applyFill="1"/>
    <xf numFmtId="164" fontId="14" fillId="4" borderId="17" xfId="0" applyNumberFormat="1" applyFont="1" applyFill="1" applyBorder="1" applyAlignment="1">
      <alignment horizontal="center" vertical="center"/>
    </xf>
    <xf numFmtId="164" fontId="14" fillId="4" borderId="24" xfId="0" applyNumberFormat="1" applyFont="1" applyFill="1" applyBorder="1" applyAlignment="1">
      <alignment horizontal="center" vertical="center"/>
    </xf>
    <xf numFmtId="164" fontId="14" fillId="4" borderId="16" xfId="0" applyNumberFormat="1" applyFont="1" applyFill="1" applyBorder="1" applyAlignment="1">
      <alignment horizontal="center" vertical="center"/>
    </xf>
    <xf numFmtId="0" fontId="12" fillId="2" borderId="71" xfId="0" applyFont="1" applyFill="1" applyBorder="1" applyAlignment="1">
      <alignment horizontal="center" vertical="center"/>
    </xf>
    <xf numFmtId="0" fontId="12" fillId="2" borderId="72" xfId="0" applyFont="1" applyFill="1" applyBorder="1" applyAlignment="1">
      <alignment horizontal="center" vertical="center"/>
    </xf>
    <xf numFmtId="0" fontId="12" fillId="2" borderId="73" xfId="0" applyFont="1" applyFill="1" applyBorder="1" applyAlignment="1">
      <alignment horizontal="center" vertical="center"/>
    </xf>
    <xf numFmtId="164" fontId="14" fillId="4" borderId="12" xfId="0" applyNumberFormat="1" applyFont="1" applyFill="1" applyBorder="1" applyAlignment="1">
      <alignment horizontal="center" vertical="center"/>
    </xf>
    <xf numFmtId="164" fontId="28" fillId="0" borderId="0" xfId="0" applyNumberFormat="1" applyFont="1" applyAlignment="1">
      <alignment horizontal="center" vertical="center" wrapText="1"/>
    </xf>
    <xf numFmtId="164" fontId="14" fillId="4" borderId="25" xfId="0" applyNumberFormat="1" applyFont="1" applyFill="1" applyBorder="1" applyAlignment="1">
      <alignment horizontal="center" vertical="center"/>
    </xf>
    <xf numFmtId="0" fontId="28" fillId="0" borderId="0" xfId="0" applyFont="1" applyAlignment="1">
      <alignment horizontal="center" vertical="center" wrapText="1"/>
    </xf>
    <xf numFmtId="0" fontId="1" fillId="6" borderId="47" xfId="0" applyFont="1" applyFill="1" applyBorder="1" applyAlignment="1" applyProtection="1">
      <alignment horizontal="center" vertical="center" wrapText="1"/>
      <protection locked="0"/>
    </xf>
    <xf numFmtId="0" fontId="35" fillId="6" borderId="47" xfId="6" applyFill="1" applyBorder="1" applyAlignment="1" applyProtection="1">
      <alignment horizontal="center" vertical="center" wrapText="1"/>
      <protection locked="0"/>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200">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ill>
        <patternFill>
          <bgColor rgb="FFFFFF00"/>
        </patternFill>
      </fill>
    </dxf>
    <dxf>
      <fill>
        <patternFill>
          <bgColor rgb="FF00B0F0"/>
        </patternFill>
      </fill>
    </dxf>
    <dxf>
      <fill>
        <patternFill>
          <bgColor rgb="FFFFFF00"/>
        </patternFill>
      </fill>
    </dxf>
    <dxf>
      <fill>
        <patternFill>
          <bgColor rgb="FF00B050"/>
        </patternFill>
      </fill>
    </dxf>
    <dxf>
      <fill>
        <patternFill>
          <bgColor rgb="FF7030A0"/>
        </patternFill>
      </fill>
    </dxf>
    <dxf>
      <fill>
        <gradientFill>
          <stop position="0">
            <color theme="0"/>
          </stop>
          <stop position="0.5">
            <color rgb="FF00FF00"/>
          </stop>
          <stop position="1">
            <color theme="0"/>
          </stop>
        </gradientFill>
      </fill>
    </dxf>
    <dxf>
      <fill>
        <patternFill>
          <bgColor theme="0"/>
        </patternFill>
      </fill>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ill>
        <patternFill>
          <bgColor rgb="FFFFC000"/>
        </patternFill>
      </fill>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ill>
        <patternFill>
          <bgColor theme="0" tint="-0.14996795556505021"/>
        </patternFill>
      </fill>
      <border>
        <right style="hair">
          <color auto="1"/>
        </right>
        <vertical/>
        <horizontal/>
      </border>
    </dxf>
    <dxf>
      <fill>
        <patternFill>
          <bgColor theme="0"/>
        </patternFill>
      </fill>
    </dxf>
    <dxf>
      <fill>
        <gradientFill>
          <stop position="0">
            <color theme="0"/>
          </stop>
          <stop position="0.5">
            <color rgb="FF00FF00"/>
          </stop>
          <stop position="1">
            <color theme="0"/>
          </stop>
        </gradientFill>
      </fill>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ill>
        <patternFill>
          <bgColor rgb="FFFFC000"/>
        </patternFill>
      </fill>
    </dxf>
    <dxf>
      <fill>
        <patternFill>
          <bgColor theme="0" tint="-0.14996795556505021"/>
        </patternFill>
      </fill>
      <border>
        <right style="hair">
          <color auto="1"/>
        </right>
        <bottom/>
        <vertical/>
        <horizontal/>
      </border>
    </dxf>
    <dxf>
      <fill>
        <gradientFill>
          <stop position="0">
            <color theme="0"/>
          </stop>
          <stop position="0.5">
            <color rgb="FF00FF00"/>
          </stop>
          <stop position="1">
            <color theme="0"/>
          </stop>
        </gradientFill>
      </fill>
    </dxf>
    <dxf>
      <fill>
        <patternFill>
          <bgColor theme="0"/>
        </patternFill>
      </fill>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ill>
        <patternFill>
          <bgColor rgb="FFFFC000"/>
        </patternFill>
      </fill>
    </dxf>
    <dxf>
      <font>
        <b val="0"/>
        <i val="0"/>
        <color theme="0"/>
      </font>
      <fill>
        <patternFill>
          <bgColor theme="0" tint="-0.24994659260841701"/>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ill>
        <patternFill>
          <bgColor rgb="FFFFC000"/>
        </patternFill>
      </fill>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ill>
        <patternFill>
          <bgColor theme="0" tint="-0.14996795556505021"/>
        </patternFill>
      </fill>
      <border>
        <right style="hair">
          <color auto="1"/>
        </right>
        <vertical/>
        <horizontal/>
      </border>
    </dxf>
    <dxf>
      <fill>
        <gradientFill>
          <stop position="0">
            <color theme="0"/>
          </stop>
          <stop position="0.5">
            <color rgb="FF00FF00"/>
          </stop>
          <stop position="1">
            <color theme="0"/>
          </stop>
        </gradientFill>
      </fill>
    </dxf>
    <dxf>
      <fill>
        <patternFill>
          <bgColor theme="0"/>
        </patternFill>
      </fill>
    </dxf>
    <dxf>
      <fill>
        <patternFill>
          <bgColor rgb="FFFFC000"/>
        </patternFill>
      </fill>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ill>
        <patternFill>
          <bgColor rgb="FFFFC000"/>
        </patternFill>
      </fill>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theme="0" tint="-0.14996795556505021"/>
        </patternFill>
      </fill>
      <border>
        <right style="hair">
          <color auto="1"/>
        </right>
        <bottom/>
        <vertical/>
        <horizontal/>
      </border>
    </dxf>
    <dxf>
      <fill>
        <gradientFill>
          <stop position="0">
            <color theme="0"/>
          </stop>
          <stop position="0.5">
            <color rgb="FF00FF00"/>
          </stop>
          <stop position="1">
            <color theme="0"/>
          </stop>
        </gradientFill>
      </fill>
    </dxf>
    <dxf>
      <fill>
        <patternFill>
          <bgColor theme="0"/>
        </patternFill>
      </fill>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ill>
        <patternFill>
          <bgColor rgb="FFFFC000"/>
        </patternFill>
      </fill>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ill>
        <patternFill>
          <bgColor theme="0" tint="-0.14996795556505021"/>
        </patternFill>
      </fill>
      <border>
        <right style="hair">
          <color auto="1"/>
        </right>
        <vertical/>
        <horizontal/>
      </border>
    </dxf>
    <dxf>
      <fill>
        <gradientFill>
          <stop position="0">
            <color theme="0"/>
          </stop>
          <stop position="0.5">
            <color rgb="FF00FF00"/>
          </stop>
          <stop position="1">
            <color theme="0"/>
          </stop>
        </gradientFill>
      </fill>
    </dxf>
    <dxf>
      <fill>
        <patternFill>
          <bgColor theme="0"/>
        </patternFill>
      </fill>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ont>
        <color theme="0"/>
      </font>
      <fill>
        <patternFill>
          <bgColor theme="0" tint="-0.24994659260841701"/>
        </patternFill>
      </fill>
      <border>
        <left style="hair">
          <color auto="1"/>
        </left>
        <right style="hair">
          <color auto="1"/>
        </right>
        <bottom style="thin">
          <color auto="1"/>
        </bottom>
        <vertical/>
        <horizontal/>
      </border>
    </dxf>
    <dxf>
      <fill>
        <patternFill>
          <bgColor theme="0" tint="-0.14996795556505021"/>
        </patternFill>
      </fill>
      <border>
        <right style="hair">
          <color auto="1"/>
        </right>
        <bottom/>
        <vertical/>
        <horizontal/>
      </border>
    </dxf>
    <dxf>
      <fill>
        <gradientFill>
          <stop position="0">
            <color theme="0"/>
          </stop>
          <stop position="0.5">
            <color rgb="FF00FF00"/>
          </stop>
          <stop position="1">
            <color theme="0"/>
          </stop>
        </gradientFill>
      </fill>
    </dxf>
    <dxf>
      <fill>
        <patternFill>
          <bgColor theme="0"/>
        </patternFill>
      </fill>
    </dxf>
    <dxf>
      <fill>
        <patternFill>
          <bgColor rgb="FFFFC000"/>
        </patternFill>
      </fill>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ill>
        <patternFill>
          <bgColor rgb="FFFFC000"/>
        </patternFill>
      </fill>
    </dxf>
    <dxf>
      <fill>
        <patternFill>
          <bgColor rgb="FFFFC000"/>
        </patternFill>
      </fill>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ill>
        <patternFill>
          <bgColor rgb="FFFFFF00"/>
        </patternFill>
      </fill>
    </dxf>
    <dxf>
      <fill>
        <gradientFill>
          <stop position="0">
            <color theme="0"/>
          </stop>
          <stop position="0.5">
            <color rgb="FF00FF00"/>
          </stop>
          <stop position="1">
            <color theme="0"/>
          </stop>
        </gradientFill>
      </fill>
    </dxf>
    <dxf>
      <fill>
        <patternFill>
          <bgColor theme="0"/>
        </patternFill>
      </fill>
    </dxf>
    <dxf>
      <fill>
        <patternFill>
          <bgColor theme="0" tint="-0.14996795556505021"/>
        </patternFill>
      </fill>
      <border>
        <right style="hair">
          <color auto="1"/>
        </right>
        <bottom/>
        <vertical/>
        <horizontal/>
      </border>
    </dxf>
    <dxf>
      <fill>
        <patternFill>
          <bgColor theme="0" tint="-0.14996795556505021"/>
        </patternFill>
      </fill>
      <border>
        <right style="hair">
          <color auto="1"/>
        </right>
        <bottom/>
        <vertical/>
        <horizontal/>
      </border>
    </dxf>
    <dxf>
      <fill>
        <gradientFill>
          <stop position="0">
            <color theme="0"/>
          </stop>
          <stop position="0.5">
            <color rgb="FF00FF00"/>
          </stop>
          <stop position="1">
            <color theme="0"/>
          </stop>
        </gradientFill>
      </fill>
    </dxf>
    <dxf>
      <fill>
        <patternFill>
          <bgColor theme="0"/>
        </patternFill>
      </fill>
    </dxf>
    <dxf>
      <fill>
        <patternFill>
          <bgColor rgb="FFFFC000"/>
        </patternFill>
      </fill>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ont>
        <color theme="0"/>
      </font>
      <fill>
        <patternFill>
          <bgColor theme="0" tint="-0.24994659260841701"/>
        </patternFill>
      </fill>
      <border>
        <left style="hair">
          <color auto="1"/>
        </left>
        <right style="hair">
          <color auto="1"/>
        </right>
        <bottom style="hair">
          <color auto="1"/>
        </bottom>
      </border>
    </dxf>
    <dxf>
      <font>
        <color theme="0"/>
      </font>
      <fill>
        <patternFill>
          <bgColor theme="0" tint="-0.24994659260841701"/>
        </patternFill>
      </fill>
      <border>
        <left style="hair">
          <color auto="1"/>
        </left>
        <right style="hair">
          <color auto="1"/>
        </right>
        <bottom style="thin">
          <color auto="1"/>
        </bottom>
        <vertical/>
        <horizontal/>
      </border>
    </dxf>
    <dxf>
      <fill>
        <patternFill>
          <bgColor rgb="FFFFC000"/>
        </patternFill>
      </fill>
    </dxf>
    <dxf>
      <fill>
        <patternFill>
          <bgColor theme="0" tint="-0.14996795556505021"/>
        </patternFill>
      </fill>
      <border>
        <right style="hair">
          <color auto="1"/>
        </right>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ill>
        <patternFill>
          <bgColor rgb="FFFFC000"/>
        </patternFill>
      </fill>
    </dxf>
    <dxf>
      <fill>
        <patternFill>
          <bgColor rgb="FFFFC000"/>
        </patternFill>
      </fill>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ill>
        <patternFill>
          <bgColor rgb="FFFFC000"/>
        </patternFill>
      </fill>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FF00"/>
        </patternFill>
      </fill>
    </dxf>
    <dxf>
      <fill>
        <patternFill>
          <bgColor theme="0" tint="-0.14996795556505021"/>
        </patternFill>
      </fill>
      <border>
        <right style="hair">
          <color auto="1"/>
        </right>
        <vertical/>
        <horizontal/>
      </border>
    </dxf>
    <dxf>
      <fill>
        <gradientFill>
          <stop position="0">
            <color theme="0"/>
          </stop>
          <stop position="0.5">
            <color rgb="FF00FF00"/>
          </stop>
          <stop position="1">
            <color theme="0"/>
          </stop>
        </gradientFill>
      </fill>
    </dxf>
    <dxf>
      <fill>
        <patternFill>
          <bgColor theme="0"/>
        </patternFill>
      </fill>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ill>
        <patternFill>
          <bgColor rgb="FFFFC000"/>
        </patternFill>
      </fill>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ill>
        <patternFill>
          <bgColor rgb="FFFFC000"/>
        </patternFill>
      </fill>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ill>
        <patternFill>
          <bgColor rgb="FFFFFF00"/>
        </patternFill>
      </fill>
    </dxf>
    <dxf>
      <fill>
        <patternFill>
          <bgColor rgb="FFFFFF00"/>
        </patternFill>
      </fill>
    </dxf>
    <dxf>
      <fill>
        <patternFill>
          <bgColor theme="0" tint="-0.14996795556505021"/>
        </patternFill>
      </fill>
      <border>
        <right style="hair">
          <color auto="1"/>
        </right>
        <vertical/>
        <horizontal/>
      </border>
    </dxf>
    <dxf>
      <fill>
        <patternFill>
          <bgColor rgb="FFFFC000"/>
        </patternFill>
      </fill>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ill>
        <patternFill>
          <bgColor rgb="FFFFC000"/>
        </patternFill>
      </fill>
    </dxf>
    <dxf>
      <fill>
        <patternFill>
          <bgColor rgb="FFFFC000"/>
        </patternFill>
      </fill>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ill>
        <patternFill>
          <bgColor theme="0"/>
        </patternFill>
      </fill>
    </dxf>
    <dxf>
      <fill>
        <patternFill>
          <bgColor theme="0" tint="-0.14996795556505021"/>
        </patternFill>
      </fill>
      <border>
        <right style="hair">
          <color auto="1"/>
        </right>
        <vertical/>
        <horizontal/>
      </border>
    </dxf>
    <dxf>
      <fill>
        <gradientFill>
          <stop position="0">
            <color theme="0"/>
          </stop>
          <stop position="0.5">
            <color rgb="FF00FF00"/>
          </stop>
          <stop position="1">
            <color theme="0"/>
          </stop>
        </gradientFill>
      </fill>
    </dxf>
    <dxf>
      <fill>
        <patternFill>
          <bgColor theme="0" tint="-0.14996795556505021"/>
        </patternFill>
      </fill>
      <border>
        <right style="hair">
          <color auto="1"/>
        </right>
        <bottom/>
        <vertical/>
        <horizontal/>
      </border>
    </dxf>
    <dxf>
      <fill>
        <gradientFill>
          <stop position="0">
            <color theme="0"/>
          </stop>
          <stop position="0.5">
            <color rgb="FF00FF00"/>
          </stop>
          <stop position="1">
            <color theme="0"/>
          </stop>
        </gradientFill>
      </fill>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ill>
        <patternFill>
          <bgColor rgb="FFFFC000"/>
        </patternFill>
      </fill>
    </dxf>
    <dxf>
      <fill>
        <patternFill>
          <bgColor rgb="FFFFFF00"/>
        </patternFill>
      </fill>
    </dxf>
    <dxf>
      <fill>
        <patternFill>
          <bgColor rgb="FF7030A0"/>
        </patternFill>
      </fill>
    </dxf>
    <dxf>
      <fill>
        <patternFill>
          <bgColor rgb="FF00B050"/>
        </patternFill>
      </fill>
    </dxf>
    <dxf>
      <fill>
        <patternFill>
          <bgColor rgb="FF00B0F0"/>
        </patternFill>
      </fill>
    </dxf>
    <dxf>
      <fill>
        <patternFill>
          <bgColor rgb="FF00B0F0"/>
        </patternFill>
      </fill>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b val="0"/>
        <i val="0"/>
        <color theme="0"/>
      </font>
      <fill>
        <patternFill>
          <bgColor theme="0" tint="-0.24994659260841701"/>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b val="0"/>
        <i val="0"/>
        <color theme="0"/>
      </font>
      <fill>
        <patternFill>
          <bgColor theme="0" tint="-0.24994659260841701"/>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b val="0"/>
        <i val="0"/>
        <color theme="0"/>
      </font>
      <fill>
        <patternFill>
          <bgColor theme="0" tint="-0.24994659260841701"/>
        </patternFill>
      </fill>
    </dxf>
    <dxf>
      <fill>
        <patternFill>
          <bgColor rgb="FFFFFF00"/>
        </patternFill>
      </fill>
    </dxf>
    <dxf>
      <fill>
        <patternFill>
          <bgColor theme="0" tint="-0.14996795556505021"/>
        </patternFill>
      </fill>
      <border>
        <right style="hair">
          <color auto="1"/>
        </right>
      </border>
    </dxf>
    <dxf>
      <fill>
        <patternFill>
          <bgColor theme="0"/>
        </patternFill>
      </fill>
    </dxf>
    <dxf>
      <fill>
        <patternFill>
          <bgColor theme="0" tint="-0.14996795556505021"/>
        </patternFill>
      </fill>
      <border>
        <left style="thin">
          <color theme="0" tint="-0.14996795556505021"/>
        </left>
        <right style="thin">
          <color theme="0" tint="-0.14996795556505021"/>
        </right>
        <bottom style="thin">
          <color theme="0" tint="-0.14996795556505021"/>
        </bottom>
        <vertical/>
        <horizontal/>
      </border>
    </dxf>
    <dxf>
      <font>
        <color theme="0"/>
      </font>
      <fill>
        <patternFill>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ill>
        <patternFill>
          <bgColor rgb="FFFFFF00"/>
        </patternFill>
      </fill>
    </dxf>
    <dxf>
      <fill>
        <patternFill>
          <bgColor rgb="FF00B0F0"/>
        </patternFill>
      </fill>
    </dxf>
    <dxf>
      <fill>
        <patternFill>
          <bgColor rgb="FFFFFF00"/>
        </patternFill>
      </fill>
    </dxf>
    <dxf>
      <fill>
        <patternFill>
          <bgColor rgb="FF00B050"/>
        </patternFill>
      </fill>
    </dxf>
    <dxf>
      <fill>
        <patternFill>
          <bgColor rgb="FF00B0F0"/>
        </patternFill>
      </fill>
    </dxf>
    <dxf>
      <fill>
        <patternFill>
          <bgColor rgb="FF7030A0"/>
        </patternFill>
      </fill>
    </dxf>
    <dxf>
      <fill>
        <patternFill>
          <bgColor theme="0" tint="-0.14996795556505021"/>
        </patternFill>
      </fill>
      <border>
        <right style="hair">
          <color auto="1"/>
        </right>
        <vertical/>
        <horizontal/>
      </border>
    </dxf>
    <dxf>
      <fill>
        <gradientFill>
          <stop position="0">
            <color theme="0"/>
          </stop>
          <stop position="0.5">
            <color rgb="FF00FF00"/>
          </stop>
          <stop position="1">
            <color theme="0"/>
          </stop>
        </gradientFill>
      </fill>
    </dxf>
    <dxf>
      <fill>
        <patternFill>
          <bgColor theme="0"/>
        </patternFill>
      </fill>
    </dxf>
    <dxf>
      <fill>
        <gradientFill degree="90">
          <stop position="0">
            <color theme="0"/>
          </stop>
          <stop position="0.5">
            <color rgb="FFFF0000"/>
          </stop>
          <stop position="1">
            <color theme="0"/>
          </stop>
        </gradientFill>
      </fill>
    </dxf>
    <dxf>
      <fill>
        <gradientFill degree="90">
          <stop position="0">
            <color theme="0"/>
          </stop>
          <stop position="0.5">
            <color rgb="FFFF0000"/>
          </stop>
          <stop position="1">
            <color theme="0"/>
          </stop>
        </gradientFill>
      </fill>
    </dxf>
    <dxf>
      <font>
        <color theme="1"/>
      </font>
      <fill>
        <patternFill>
          <bgColor theme="9" tint="0.59996337778862885"/>
        </patternFill>
      </fill>
    </dxf>
    <dxf>
      <font>
        <color theme="1"/>
      </font>
      <fill>
        <patternFill>
          <bgColor theme="9" tint="0.59996337778862885"/>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D9D9D9"/>
      <color rgb="FF039F33"/>
      <color rgb="FFBFBFBF"/>
      <color rgb="FF8CE937"/>
      <color rgb="FFA6A6A6"/>
      <color rgb="FF00FF00"/>
      <color rgb="FF000000"/>
      <color rgb="FFC0E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5515769</xdr:colOff>
      <xdr:row>0</xdr:row>
      <xdr:rowOff>464345</xdr:rowOff>
    </xdr:from>
    <xdr:ext cx="699210" cy="618906"/>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7175" y="464345"/>
          <a:ext cx="699210" cy="618906"/>
        </a:xfrm>
        <a:prstGeom prst="rect">
          <a:avLst/>
        </a:prstGeom>
      </xdr:spPr>
    </xdr:pic>
    <xdr:clientData/>
  </xdr:oneCellAnchor>
  <xdr:twoCellAnchor editAs="oneCell">
    <xdr:from>
      <xdr:col>0</xdr:col>
      <xdr:colOff>288925</xdr:colOff>
      <xdr:row>0</xdr:row>
      <xdr:rowOff>321468</xdr:rowOff>
    </xdr:from>
    <xdr:to>
      <xdr:col>1</xdr:col>
      <xdr:colOff>2341547</xdr:colOff>
      <xdr:row>1</xdr:row>
      <xdr:rowOff>180176</xdr:rowOff>
    </xdr:to>
    <xdr:pic>
      <xdr:nvPicPr>
        <xdr:cNvPr id="4" name="Image 3">
          <a:extLst>
            <a:ext uri="{FF2B5EF4-FFF2-40B4-BE49-F238E27FC236}">
              <a16:creationId xmlns:a16="http://schemas.microsoft.com/office/drawing/2014/main" id="{9CBB915C-3A7F-4FE7-A710-524A1078A4A2}"/>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288925" y="321468"/>
          <a:ext cx="2362185" cy="605627"/>
        </a:xfrm>
        <a:prstGeom prst="rect">
          <a:avLst/>
        </a:prstGeom>
      </xdr:spPr>
    </xdr:pic>
    <xdr:clientData/>
  </xdr:twoCellAnchor>
  <xdr:twoCellAnchor>
    <xdr:from>
      <xdr:col>2</xdr:col>
      <xdr:colOff>4470146</xdr:colOff>
      <xdr:row>0</xdr:row>
      <xdr:rowOff>487045</xdr:rowOff>
    </xdr:from>
    <xdr:to>
      <xdr:col>2</xdr:col>
      <xdr:colOff>5046475</xdr:colOff>
      <xdr:row>1</xdr:row>
      <xdr:rowOff>316865</xdr:rowOff>
    </xdr:to>
    <xdr:pic>
      <xdr:nvPicPr>
        <xdr:cNvPr id="5" name="Image 4">
          <a:extLst>
            <a:ext uri="{FF2B5EF4-FFF2-40B4-BE49-F238E27FC236}">
              <a16:creationId xmlns:a16="http://schemas.microsoft.com/office/drawing/2014/main" id="{F6750C6B-4121-E642-20FC-9F45358CB54E}"/>
            </a:ext>
          </a:extLst>
        </xdr:cNvPr>
        <xdr:cNvPicPr>
          <a:picLocks noChangeAspect="1"/>
        </xdr:cNvPicPr>
      </xdr:nvPicPr>
      <xdr:blipFill>
        <a:blip xmlns:r="http://schemas.openxmlformats.org/officeDocument/2006/relationships" r:embed="rId3" cstate="hqprint">
          <a:extLst>
            <a:ext uri="{28A0092B-C50C-407E-A947-70E740481C1C}">
              <a14:useLocalDpi xmlns:a14="http://schemas.microsoft.com/office/drawing/2010/main" val="0"/>
            </a:ext>
          </a:extLst>
        </a:blip>
        <a:stretch>
          <a:fillRect/>
        </a:stretch>
      </xdr:blipFill>
      <xdr:spPr>
        <a:xfrm>
          <a:off x="8108696" y="487045"/>
          <a:ext cx="576329" cy="5822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349249</xdr:colOff>
      <xdr:row>2</xdr:row>
      <xdr:rowOff>71969</xdr:rowOff>
    </xdr:from>
    <xdr:to>
      <xdr:col>43</xdr:col>
      <xdr:colOff>553855</xdr:colOff>
      <xdr:row>3</xdr:row>
      <xdr:rowOff>127000</xdr:rowOff>
    </xdr:to>
    <xdr:grpSp>
      <xdr:nvGrpSpPr>
        <xdr:cNvPr id="27" name="Groupe 26">
          <a:extLst>
            <a:ext uri="{FF2B5EF4-FFF2-40B4-BE49-F238E27FC236}">
              <a16:creationId xmlns:a16="http://schemas.microsoft.com/office/drawing/2014/main" id="{E8DAAC11-C40B-4236-6A50-61FA54961398}"/>
            </a:ext>
          </a:extLst>
        </xdr:cNvPr>
        <xdr:cNvGrpSpPr/>
      </xdr:nvGrpSpPr>
      <xdr:grpSpPr>
        <a:xfrm>
          <a:off x="18963820" y="108255"/>
          <a:ext cx="2363606" cy="1306888"/>
          <a:chOff x="13858876" y="76201"/>
          <a:chExt cx="2174164" cy="1333500"/>
        </a:xfrm>
      </xdr:grpSpPr>
      <xdr:sp macro="" textlink="">
        <xdr:nvSpPr>
          <xdr:cNvPr id="4" name="Rectangle 3">
            <a:extLst>
              <a:ext uri="{FF2B5EF4-FFF2-40B4-BE49-F238E27FC236}">
                <a16:creationId xmlns:a16="http://schemas.microsoft.com/office/drawing/2014/main" id="{0FB4C7C0-E241-8F06-776B-F0624AC6BA1E}"/>
              </a:ext>
            </a:extLst>
          </xdr:cNvPr>
          <xdr:cNvSpPr/>
        </xdr:nvSpPr>
        <xdr:spPr>
          <a:xfrm>
            <a:off x="13858876" y="319747"/>
            <a:ext cx="695359" cy="159310"/>
          </a:xfrm>
          <a:prstGeom prst="rect">
            <a:avLst/>
          </a:prstGeom>
          <a:solidFill>
            <a:srgbClr val="FFFF00"/>
          </a:solidFill>
          <a:ln w="3175">
            <a:solidFill>
              <a:srgbClr val="BFBFB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5" name="Rectangle 4">
            <a:extLst>
              <a:ext uri="{FF2B5EF4-FFF2-40B4-BE49-F238E27FC236}">
                <a16:creationId xmlns:a16="http://schemas.microsoft.com/office/drawing/2014/main" id="{FB2C004D-434C-011A-8C26-0E499C86312B}"/>
              </a:ext>
            </a:extLst>
          </xdr:cNvPr>
          <xdr:cNvSpPr/>
        </xdr:nvSpPr>
        <xdr:spPr>
          <a:xfrm>
            <a:off x="13858876" y="553762"/>
            <a:ext cx="695359" cy="15931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6" name="Rectangle 5">
            <a:extLst>
              <a:ext uri="{FF2B5EF4-FFF2-40B4-BE49-F238E27FC236}">
                <a16:creationId xmlns:a16="http://schemas.microsoft.com/office/drawing/2014/main" id="{672296D4-D09F-D4CE-68B6-70AB992D5111}"/>
              </a:ext>
            </a:extLst>
          </xdr:cNvPr>
          <xdr:cNvSpPr/>
        </xdr:nvSpPr>
        <xdr:spPr>
          <a:xfrm>
            <a:off x="13858876" y="85733"/>
            <a:ext cx="695359" cy="159310"/>
          </a:xfrm>
          <a:prstGeom prst="rect">
            <a:avLst/>
          </a:pr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7" name="Rectangle 6">
            <a:extLst>
              <a:ext uri="{FF2B5EF4-FFF2-40B4-BE49-F238E27FC236}">
                <a16:creationId xmlns:a16="http://schemas.microsoft.com/office/drawing/2014/main" id="{A809F4AC-B3EF-B22F-3C7E-F4B618747096}"/>
              </a:ext>
            </a:extLst>
          </xdr:cNvPr>
          <xdr:cNvSpPr/>
        </xdr:nvSpPr>
        <xdr:spPr>
          <a:xfrm>
            <a:off x="13858876" y="787777"/>
            <a:ext cx="695359" cy="159310"/>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8" name="ZoneTexte 7">
            <a:extLst>
              <a:ext uri="{FF2B5EF4-FFF2-40B4-BE49-F238E27FC236}">
                <a16:creationId xmlns:a16="http://schemas.microsoft.com/office/drawing/2014/main" id="{3EA8B88E-0C97-EFE0-26A3-7838D6DF6202}"/>
              </a:ext>
            </a:extLst>
          </xdr:cNvPr>
          <xdr:cNvSpPr txBox="1"/>
        </xdr:nvSpPr>
        <xdr:spPr>
          <a:xfrm>
            <a:off x="14581203" y="295576"/>
            <a:ext cx="1439231" cy="1593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baseline="0"/>
              <a:t>Entreprise</a:t>
            </a:r>
            <a:endParaRPr lang="fr-FR" sz="1100"/>
          </a:p>
        </xdr:txBody>
      </xdr:sp>
      <xdr:sp macro="" textlink="">
        <xdr:nvSpPr>
          <xdr:cNvPr id="9" name="ZoneTexte 8">
            <a:extLst>
              <a:ext uri="{FF2B5EF4-FFF2-40B4-BE49-F238E27FC236}">
                <a16:creationId xmlns:a16="http://schemas.microsoft.com/office/drawing/2014/main" id="{FA5FDC08-38DD-2855-5971-196137E0195F}"/>
              </a:ext>
            </a:extLst>
          </xdr:cNvPr>
          <xdr:cNvSpPr txBox="1"/>
        </xdr:nvSpPr>
        <xdr:spPr>
          <a:xfrm>
            <a:off x="14581202" y="540530"/>
            <a:ext cx="1439231" cy="1593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Jours fériés</a:t>
            </a:r>
          </a:p>
        </xdr:txBody>
      </xdr:sp>
      <xdr:sp macro="" textlink="">
        <xdr:nvSpPr>
          <xdr:cNvPr id="10" name="ZoneTexte 9">
            <a:extLst>
              <a:ext uri="{FF2B5EF4-FFF2-40B4-BE49-F238E27FC236}">
                <a16:creationId xmlns:a16="http://schemas.microsoft.com/office/drawing/2014/main" id="{F082255D-0463-29F8-0FFB-8CE7DF8427B7}"/>
              </a:ext>
            </a:extLst>
          </xdr:cNvPr>
          <xdr:cNvSpPr txBox="1"/>
        </xdr:nvSpPr>
        <xdr:spPr>
          <a:xfrm>
            <a:off x="14581203" y="789212"/>
            <a:ext cx="1439231" cy="1593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Examens</a:t>
            </a:r>
          </a:p>
        </xdr:txBody>
      </xdr:sp>
      <xdr:sp macro="" textlink="">
        <xdr:nvSpPr>
          <xdr:cNvPr id="11" name="Rectangle 10">
            <a:extLst>
              <a:ext uri="{FF2B5EF4-FFF2-40B4-BE49-F238E27FC236}">
                <a16:creationId xmlns:a16="http://schemas.microsoft.com/office/drawing/2014/main" id="{91F28CA8-1522-FA41-6F4B-DED278EC1EC8}"/>
              </a:ext>
            </a:extLst>
          </xdr:cNvPr>
          <xdr:cNvSpPr/>
        </xdr:nvSpPr>
        <xdr:spPr>
          <a:xfrm>
            <a:off x="13858876" y="1021791"/>
            <a:ext cx="695359" cy="159310"/>
          </a:xfrm>
          <a:prstGeom prst="rect">
            <a:avLst/>
          </a:prstGeom>
          <a:solidFill>
            <a:srgbClr val="7030A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4" name="ZoneTexte 13">
            <a:extLst>
              <a:ext uri="{FF2B5EF4-FFF2-40B4-BE49-F238E27FC236}">
                <a16:creationId xmlns:a16="http://schemas.microsoft.com/office/drawing/2014/main" id="{3F331709-FB9E-ACC8-C50D-6BD00E9B46F0}"/>
              </a:ext>
            </a:extLst>
          </xdr:cNvPr>
          <xdr:cNvSpPr txBox="1"/>
        </xdr:nvSpPr>
        <xdr:spPr>
          <a:xfrm>
            <a:off x="14594574" y="76201"/>
            <a:ext cx="1438466" cy="1593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Périodes en centre</a:t>
            </a:r>
          </a:p>
        </xdr:txBody>
      </xdr:sp>
      <xdr:sp macro="" textlink="">
        <xdr:nvSpPr>
          <xdr:cNvPr id="15" name="ZoneTexte 14">
            <a:extLst>
              <a:ext uri="{FF2B5EF4-FFF2-40B4-BE49-F238E27FC236}">
                <a16:creationId xmlns:a16="http://schemas.microsoft.com/office/drawing/2014/main" id="{1457BDE4-8CDB-0F2C-6229-E2406EE4B54B}"/>
              </a:ext>
            </a:extLst>
          </xdr:cNvPr>
          <xdr:cNvSpPr txBox="1"/>
        </xdr:nvSpPr>
        <xdr:spPr>
          <a:xfrm>
            <a:off x="14581202" y="1019805"/>
            <a:ext cx="1439231" cy="1593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Révisions</a:t>
            </a:r>
          </a:p>
        </xdr:txBody>
      </xdr:sp>
      <xdr:sp macro="" textlink="">
        <xdr:nvSpPr>
          <xdr:cNvPr id="16" name="Rectangle 15">
            <a:extLst>
              <a:ext uri="{FF2B5EF4-FFF2-40B4-BE49-F238E27FC236}">
                <a16:creationId xmlns:a16="http://schemas.microsoft.com/office/drawing/2014/main" id="{989F4B47-BC18-4F66-A00C-4D1071CFD1CB}"/>
              </a:ext>
            </a:extLst>
          </xdr:cNvPr>
          <xdr:cNvSpPr/>
        </xdr:nvSpPr>
        <xdr:spPr>
          <a:xfrm>
            <a:off x="13858876" y="1250391"/>
            <a:ext cx="695359" cy="159310"/>
          </a:xfrm>
          <a:prstGeom prst="rect">
            <a:avLst/>
          </a:prstGeom>
          <a:solidFill>
            <a:schemeClr val="accent2">
              <a:lumMod val="60000"/>
              <a:lumOff val="40000"/>
            </a:schemeClr>
          </a:solidFill>
          <a:ln w="12700">
            <a:solidFill>
              <a:srgbClr val="C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26" name="ZoneTexte 25">
            <a:extLst>
              <a:ext uri="{FF2B5EF4-FFF2-40B4-BE49-F238E27FC236}">
                <a16:creationId xmlns:a16="http://schemas.microsoft.com/office/drawing/2014/main" id="{A5EEA82C-0E80-4D41-8B68-71BBCF5AD590}"/>
              </a:ext>
            </a:extLst>
          </xdr:cNvPr>
          <xdr:cNvSpPr txBox="1"/>
        </xdr:nvSpPr>
        <xdr:spPr>
          <a:xfrm>
            <a:off x="14581202" y="1248405"/>
            <a:ext cx="1439231" cy="1593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Journée</a:t>
            </a:r>
            <a:r>
              <a:rPr lang="fr-FR" sz="1100" baseline="0"/>
              <a:t> d'accueil</a:t>
            </a:r>
            <a:endParaRPr lang="fr-FR" sz="1100"/>
          </a:p>
        </xdr:txBody>
      </xdr:sp>
    </xdr:grpSp>
    <xdr:clientData/>
  </xdr:twoCellAnchor>
  <xdr:twoCellAnchor editAs="oneCell">
    <xdr:from>
      <xdr:col>3</xdr:col>
      <xdr:colOff>95253</xdr:colOff>
      <xdr:row>2</xdr:row>
      <xdr:rowOff>307360</xdr:rowOff>
    </xdr:from>
    <xdr:to>
      <xdr:col>6</xdr:col>
      <xdr:colOff>435428</xdr:colOff>
      <xdr:row>2</xdr:row>
      <xdr:rowOff>913051</xdr:rowOff>
    </xdr:to>
    <xdr:pic>
      <xdr:nvPicPr>
        <xdr:cNvPr id="3" name="Image 2">
          <a:extLst>
            <a:ext uri="{FF2B5EF4-FFF2-40B4-BE49-F238E27FC236}">
              <a16:creationId xmlns:a16="http://schemas.microsoft.com/office/drawing/2014/main" id="{7C98601E-B23D-430A-81C6-C37995D0DD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48396" y="348181"/>
          <a:ext cx="1646461" cy="60569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os&#233;phine/Documents/OUTILS%20DU%20CFA/STUDEA/Demandes%20evolutions%20STUDEA/Test%203%20Copie%20de%20mod&#232;le%20calendrier%20alternance%202025.xlsx" TargetMode="External"/><Relationship Id="rId1" Type="http://schemas.openxmlformats.org/officeDocument/2006/relationships/externalLinkPath" Target="https://umontpellierfr-my.sharepoint.com/personal/ingrid-gaelle_precart_umontpellier_fr/Documents/Documents/Pilotage/Calendriers%20alternance/versions%200.4/Test%203%20Copie%20de%20mod&#232;le%20calendrier%20alternance%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umontpellierfr-my.sharepoint.com/personal/ingrid-gaelle_precart_umontpellier_fr/Documents/Documents/Pilotage/Plannings%20STUDEA/fichiers%20UFA%20versions%200.2/Mod&#232;le%20calendrier%20alternance%202025-2028%20AGRO%20v0.2.xlsx" TargetMode="External"/><Relationship Id="rId1" Type="http://schemas.openxmlformats.org/officeDocument/2006/relationships/externalLinkPath" Target="https://umontpellierfr-my.sharepoint.com/personal/ingrid-gaelle_precart_umontpellier_fr/Documents/Documents/Pilotage/Plannings%20STUDEA/fichiers%20UFA%20versions%200.2/Mod&#232;le%20calendrier%20alternance%202025-2028%20AGRO%20v0.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umontpellierfr-my.sharepoint.com/personal/ingrid-gaelle_precart_umontpellier_fr/Documents/Documents/Pilotage/Plannings%20STUDEA/fichiers%20UFA%20versions%200.3/Mod&#232;le%20calendrier%20alternance%202025-2026%20UMPV%200.3.xlsx" TargetMode="External"/><Relationship Id="rId1" Type="http://schemas.openxmlformats.org/officeDocument/2006/relationships/externalLinkPath" Target="https://umontpellierfr-my.sharepoint.com/personal/ingrid-gaelle_precart_umontpellier_fr/Documents/Documents/Pilotage/Calendriers%20alternance/versions%200.4/Mod&#232;le%20calendrier%20alternance%202025-2026%20UMPV%200.3.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umontpellierfr-my.sharepoint.com/personal/ingrid-gaelle_precart_umontpellier_fr/Documents/Documents/Pilotage/Plannings%20STUDEA/mod&#232;le%20calendrier%20alternance%20V6.xlsx" TargetMode="External"/><Relationship Id="rId1" Type="http://schemas.openxmlformats.org/officeDocument/2006/relationships/externalLinkPath" Target="https://umontpellierfr-my.sharepoint.com/personal/ingrid-gaelle_precart_umontpellier_fr/Documents/Documents/Pilotage/Calendriers%20alternance/versions%200.4/mod&#232;le%20calendrier%20alternance%20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D_CAL"/>
      <sheetName val="lisez-moi"/>
      <sheetName val="Calendrier"/>
      <sheetName val="Import"/>
      <sheetName val="Feuil3"/>
      <sheetName val="Feuil1"/>
      <sheetName val="Fiche formation"/>
    </sheetNames>
    <sheetDataSet>
      <sheetData sheetId="0">
        <row r="1">
          <cell r="I1" t="str">
            <v>Janvier</v>
          </cell>
        </row>
        <row r="2">
          <cell r="I2" t="str">
            <v>Février</v>
          </cell>
        </row>
        <row r="3">
          <cell r="I3" t="str">
            <v>Mars</v>
          </cell>
          <cell r="J3">
            <v>46023</v>
          </cell>
        </row>
        <row r="4">
          <cell r="I4" t="str">
            <v>Avril</v>
          </cell>
          <cell r="J4">
            <v>46118</v>
          </cell>
        </row>
        <row r="5">
          <cell r="E5">
            <v>41265</v>
          </cell>
          <cell r="G5">
            <v>41280</v>
          </cell>
          <cell r="I5" t="str">
            <v>Mai</v>
          </cell>
          <cell r="J5">
            <v>46143</v>
          </cell>
        </row>
        <row r="6">
          <cell r="E6">
            <v>41328</v>
          </cell>
          <cell r="G6">
            <v>41343</v>
          </cell>
          <cell r="I6" t="str">
            <v>Juin</v>
          </cell>
          <cell r="J6">
            <v>46150</v>
          </cell>
        </row>
        <row r="7">
          <cell r="E7">
            <v>41384</v>
          </cell>
          <cell r="G7">
            <v>41399</v>
          </cell>
          <cell r="I7" t="str">
            <v>Juillet</v>
          </cell>
          <cell r="J7">
            <v>46156</v>
          </cell>
        </row>
        <row r="8">
          <cell r="E8">
            <v>41461</v>
          </cell>
          <cell r="G8">
            <v>41518</v>
          </cell>
          <cell r="I8" t="str">
            <v>Août</v>
          </cell>
          <cell r="J8">
            <v>46167</v>
          </cell>
        </row>
        <row r="9">
          <cell r="E9">
            <v>41566</v>
          </cell>
          <cell r="G9">
            <v>41581</v>
          </cell>
          <cell r="I9" t="str">
            <v>Septembre</v>
          </cell>
          <cell r="J9">
            <v>46217</v>
          </cell>
        </row>
        <row r="10">
          <cell r="E10">
            <v>41629</v>
          </cell>
          <cell r="G10">
            <v>41644</v>
          </cell>
          <cell r="I10" t="str">
            <v>Octobre</v>
          </cell>
          <cell r="J10">
            <v>46249</v>
          </cell>
        </row>
        <row r="11">
          <cell r="E11"/>
          <cell r="G11"/>
          <cell r="I11" t="str">
            <v>Novembre</v>
          </cell>
          <cell r="J11">
            <v>46327</v>
          </cell>
        </row>
        <row r="12">
          <cell r="E12">
            <v>41699</v>
          </cell>
          <cell r="G12">
            <v>41714</v>
          </cell>
          <cell r="I12" t="str">
            <v>Décembre</v>
          </cell>
          <cell r="J12">
            <v>46337</v>
          </cell>
        </row>
        <row r="13">
          <cell r="E13">
            <v>41755</v>
          </cell>
          <cell r="G13">
            <v>41770</v>
          </cell>
          <cell r="J13">
            <v>46381</v>
          </cell>
        </row>
        <row r="14">
          <cell r="E14">
            <v>41825</v>
          </cell>
          <cell r="G14">
            <v>41882</v>
          </cell>
          <cell r="J14">
            <v>46388</v>
          </cell>
        </row>
        <row r="15">
          <cell r="E15">
            <v>41930</v>
          </cell>
          <cell r="G15">
            <v>41945</v>
          </cell>
          <cell r="J15">
            <v>46475</v>
          </cell>
        </row>
        <row r="16">
          <cell r="E16">
            <v>41993</v>
          </cell>
          <cell r="G16">
            <v>42008</v>
          </cell>
          <cell r="J16">
            <v>46508</v>
          </cell>
        </row>
        <row r="17">
          <cell r="E17"/>
          <cell r="G17"/>
          <cell r="J17">
            <v>46515</v>
          </cell>
        </row>
        <row r="18">
          <cell r="E18">
            <v>42042</v>
          </cell>
          <cell r="G18">
            <v>42057</v>
          </cell>
          <cell r="J18">
            <v>46513</v>
          </cell>
        </row>
        <row r="19">
          <cell r="E19">
            <v>42105</v>
          </cell>
          <cell r="G19">
            <v>42120</v>
          </cell>
          <cell r="J19">
            <v>46524</v>
          </cell>
        </row>
        <row r="20">
          <cell r="E20">
            <v>42189</v>
          </cell>
          <cell r="G20">
            <v>42246</v>
          </cell>
          <cell r="J20">
            <v>46582</v>
          </cell>
        </row>
        <row r="21">
          <cell r="E21">
            <v>42294</v>
          </cell>
          <cell r="G21">
            <v>42309</v>
          </cell>
          <cell r="J21">
            <v>46614</v>
          </cell>
        </row>
        <row r="22">
          <cell r="E22">
            <v>42357</v>
          </cell>
          <cell r="G22">
            <v>42372</v>
          </cell>
          <cell r="J22">
            <v>46692</v>
          </cell>
        </row>
        <row r="23">
          <cell r="E23"/>
          <cell r="G23"/>
          <cell r="J23">
            <v>46702</v>
          </cell>
        </row>
        <row r="24">
          <cell r="E24">
            <v>42413</v>
          </cell>
          <cell r="G24">
            <v>42428</v>
          </cell>
          <cell r="J24">
            <v>46746</v>
          </cell>
        </row>
        <row r="25">
          <cell r="E25">
            <v>42476</v>
          </cell>
          <cell r="G25">
            <v>42491</v>
          </cell>
          <cell r="J25">
            <v>46753</v>
          </cell>
        </row>
        <row r="26">
          <cell r="E26">
            <v>42553</v>
          </cell>
          <cell r="G26">
            <v>42611</v>
          </cell>
          <cell r="J26">
            <v>46860</v>
          </cell>
        </row>
        <row r="27">
          <cell r="E27">
            <v>42662</v>
          </cell>
          <cell r="G27">
            <v>42677</v>
          </cell>
          <cell r="J27">
            <v>46874</v>
          </cell>
        </row>
        <row r="28">
          <cell r="E28">
            <v>42721</v>
          </cell>
          <cell r="G28">
            <v>42738</v>
          </cell>
          <cell r="J28">
            <v>46881</v>
          </cell>
        </row>
        <row r="29">
          <cell r="E29"/>
          <cell r="G29"/>
          <cell r="J29">
            <v>46898</v>
          </cell>
        </row>
        <row r="30">
          <cell r="E30">
            <v>42777</v>
          </cell>
          <cell r="G30">
            <v>42792</v>
          </cell>
          <cell r="J30">
            <v>46909</v>
          </cell>
        </row>
        <row r="31">
          <cell r="E31">
            <v>42833</v>
          </cell>
          <cell r="G31">
            <v>42848</v>
          </cell>
          <cell r="J31">
            <v>46948</v>
          </cell>
        </row>
        <row r="32">
          <cell r="E32">
            <v>42924</v>
          </cell>
          <cell r="G32">
            <v>42981</v>
          </cell>
          <cell r="J32">
            <v>46980</v>
          </cell>
        </row>
        <row r="33">
          <cell r="E33">
            <v>43029</v>
          </cell>
          <cell r="G33">
            <v>43044</v>
          </cell>
          <cell r="J33">
            <v>47058</v>
          </cell>
        </row>
        <row r="34">
          <cell r="E34">
            <v>43092</v>
          </cell>
          <cell r="G34">
            <v>43108</v>
          </cell>
          <cell r="J34">
            <v>47068</v>
          </cell>
        </row>
        <row r="35">
          <cell r="E35"/>
          <cell r="G35"/>
          <cell r="J35">
            <v>47112</v>
          </cell>
        </row>
        <row r="36">
          <cell r="E36">
            <v>43155</v>
          </cell>
          <cell r="G36">
            <v>43171</v>
          </cell>
          <cell r="J36"/>
        </row>
        <row r="37">
          <cell r="E37">
            <v>43211</v>
          </cell>
          <cell r="G37">
            <v>43226</v>
          </cell>
          <cell r="J37"/>
        </row>
        <row r="38">
          <cell r="E38">
            <v>43288</v>
          </cell>
          <cell r="G38">
            <v>43345</v>
          </cell>
          <cell r="J38"/>
        </row>
        <row r="39">
          <cell r="J39"/>
        </row>
        <row r="40">
          <cell r="J40"/>
        </row>
        <row r="41">
          <cell r="J41"/>
        </row>
        <row r="42">
          <cell r="J42"/>
        </row>
        <row r="43">
          <cell r="J43"/>
        </row>
        <row r="44">
          <cell r="J44"/>
        </row>
        <row r="45">
          <cell r="J45"/>
        </row>
        <row r="46">
          <cell r="J46"/>
        </row>
        <row r="47">
          <cell r="J47"/>
        </row>
        <row r="48">
          <cell r="J48"/>
        </row>
        <row r="49">
          <cell r="J49"/>
        </row>
        <row r="50">
          <cell r="J50"/>
        </row>
        <row r="51">
          <cell r="J51"/>
        </row>
        <row r="52">
          <cell r="J52"/>
        </row>
        <row r="53">
          <cell r="J53"/>
        </row>
        <row r="54">
          <cell r="J54"/>
        </row>
        <row r="55">
          <cell r="J55"/>
        </row>
        <row r="56">
          <cell r="J56"/>
        </row>
        <row r="57">
          <cell r="J57"/>
        </row>
        <row r="58">
          <cell r="J58"/>
        </row>
      </sheetData>
      <sheetData sheetId="1">
        <row r="21">
          <cell r="B21">
            <v>2</v>
          </cell>
        </row>
      </sheetData>
      <sheetData sheetId="2">
        <row r="5">
          <cell r="C5">
            <v>2027</v>
          </cell>
        </row>
      </sheetData>
      <sheetData sheetId="3"/>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ez-moi"/>
      <sheetName val="Fiche formation"/>
      <sheetName val="Calendrier 2025-2026"/>
      <sheetName val="Calendrier 2026-2027"/>
      <sheetName val="Calendrier 2027-2028"/>
      <sheetName val="Fériés"/>
      <sheetName val="Sites"/>
      <sheetName val="Import année 1"/>
      <sheetName val="Import année 2"/>
      <sheetName val="Import année 3"/>
      <sheetName val="Import total"/>
      <sheetName val="Feuil3"/>
      <sheetName val="Feuil1"/>
    </sheetNames>
    <sheetDataSet>
      <sheetData sheetId="0" refreshError="1"/>
      <sheetData sheetId="1" refreshError="1"/>
      <sheetData sheetId="2">
        <row r="5">
          <cell r="C5">
            <v>2025</v>
          </cell>
        </row>
      </sheetData>
      <sheetData sheetId="3"/>
      <sheetData sheetId="4" refreshError="1"/>
      <sheetData sheetId="5">
        <row r="2">
          <cell r="A2">
            <v>45962</v>
          </cell>
        </row>
        <row r="3">
          <cell r="A3">
            <v>45972</v>
          </cell>
        </row>
        <row r="4">
          <cell r="A4">
            <v>46016</v>
          </cell>
        </row>
        <row r="5">
          <cell r="A5">
            <v>46023</v>
          </cell>
        </row>
        <row r="6">
          <cell r="A6">
            <v>46118</v>
          </cell>
        </row>
        <row r="7">
          <cell r="A7">
            <v>46143</v>
          </cell>
        </row>
        <row r="8">
          <cell r="A8">
            <v>46150</v>
          </cell>
        </row>
        <row r="9">
          <cell r="A9">
            <v>46217</v>
          </cell>
        </row>
        <row r="10">
          <cell r="A10">
            <v>46249</v>
          </cell>
        </row>
        <row r="11">
          <cell r="A11">
            <v>46327</v>
          </cell>
        </row>
        <row r="12">
          <cell r="A12">
            <v>46337</v>
          </cell>
        </row>
        <row r="13">
          <cell r="A13">
            <v>46381</v>
          </cell>
        </row>
        <row r="14">
          <cell r="A14">
            <v>46388</v>
          </cell>
        </row>
        <row r="15">
          <cell r="A15">
            <v>46482</v>
          </cell>
        </row>
        <row r="16">
          <cell r="A16">
            <v>46508</v>
          </cell>
        </row>
        <row r="17">
          <cell r="A17">
            <v>46515</v>
          </cell>
        </row>
        <row r="18">
          <cell r="A18">
            <v>46582</v>
          </cell>
        </row>
        <row r="19">
          <cell r="A19">
            <v>46614</v>
          </cell>
        </row>
        <row r="20">
          <cell r="A20">
            <v>46692</v>
          </cell>
        </row>
        <row r="21">
          <cell r="A21">
            <v>46702</v>
          </cell>
        </row>
        <row r="22">
          <cell r="A22">
            <v>46746</v>
          </cell>
        </row>
        <row r="23">
          <cell r="A23">
            <v>46753</v>
          </cell>
        </row>
        <row r="24">
          <cell r="A24">
            <v>46860</v>
          </cell>
        </row>
        <row r="25">
          <cell r="A25">
            <v>46874</v>
          </cell>
        </row>
        <row r="26">
          <cell r="A26">
            <v>46881</v>
          </cell>
        </row>
        <row r="27">
          <cell r="A27">
            <v>46948</v>
          </cell>
        </row>
        <row r="28">
          <cell r="A28">
            <v>46980</v>
          </cell>
        </row>
        <row r="29">
          <cell r="A29">
            <v>47058</v>
          </cell>
        </row>
        <row r="30">
          <cell r="A30">
            <v>47068</v>
          </cell>
        </row>
        <row r="31">
          <cell r="A31">
            <v>47112</v>
          </cell>
        </row>
      </sheetData>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ez-moi"/>
      <sheetName val="Fiche formation"/>
      <sheetName val="Calendrier 2025-2026"/>
      <sheetName val="Fériés"/>
      <sheetName val="Sites"/>
      <sheetName val="listes"/>
      <sheetName val="Import"/>
      <sheetName val="Salle"/>
    </sheetNames>
    <sheetDataSet>
      <sheetData sheetId="0"/>
      <sheetData sheetId="1"/>
      <sheetData sheetId="2">
        <row r="5">
          <cell r="C5">
            <v>2025</v>
          </cell>
        </row>
      </sheetData>
      <sheetData sheetId="3">
        <row r="2">
          <cell r="A2">
            <v>45962</v>
          </cell>
        </row>
        <row r="3">
          <cell r="A3">
            <v>45972</v>
          </cell>
        </row>
        <row r="4">
          <cell r="A4">
            <v>46016</v>
          </cell>
        </row>
        <row r="5">
          <cell r="A5">
            <v>46023</v>
          </cell>
        </row>
        <row r="6">
          <cell r="A6">
            <v>46118</v>
          </cell>
        </row>
        <row r="7">
          <cell r="A7">
            <v>46143</v>
          </cell>
        </row>
        <row r="8">
          <cell r="A8">
            <v>46150</v>
          </cell>
        </row>
        <row r="9">
          <cell r="A9">
            <v>46217</v>
          </cell>
        </row>
        <row r="10">
          <cell r="A10">
            <v>46249</v>
          </cell>
        </row>
        <row r="11">
          <cell r="A11">
            <v>46327</v>
          </cell>
        </row>
        <row r="12">
          <cell r="A12">
            <v>46337</v>
          </cell>
        </row>
        <row r="13">
          <cell r="A13">
            <v>46381</v>
          </cell>
        </row>
        <row r="14">
          <cell r="A14">
            <v>46388</v>
          </cell>
        </row>
        <row r="15">
          <cell r="A15">
            <v>46482</v>
          </cell>
        </row>
        <row r="16">
          <cell r="A16">
            <v>46508</v>
          </cell>
        </row>
        <row r="17">
          <cell r="A17">
            <v>46515</v>
          </cell>
        </row>
        <row r="18">
          <cell r="A18">
            <v>46582</v>
          </cell>
        </row>
        <row r="19">
          <cell r="A19">
            <v>46614</v>
          </cell>
        </row>
        <row r="20">
          <cell r="A20">
            <v>46692</v>
          </cell>
        </row>
        <row r="21">
          <cell r="A21">
            <v>46702</v>
          </cell>
        </row>
        <row r="22">
          <cell r="A22">
            <v>46746</v>
          </cell>
        </row>
        <row r="23">
          <cell r="A23">
            <v>46753</v>
          </cell>
        </row>
        <row r="24">
          <cell r="A24">
            <v>46860</v>
          </cell>
        </row>
        <row r="25">
          <cell r="A25">
            <v>46874</v>
          </cell>
        </row>
        <row r="26">
          <cell r="A26">
            <v>46881</v>
          </cell>
        </row>
        <row r="27">
          <cell r="A27">
            <v>46948</v>
          </cell>
        </row>
        <row r="28">
          <cell r="A28">
            <v>46980</v>
          </cell>
        </row>
        <row r="29">
          <cell r="A29">
            <v>47058</v>
          </cell>
        </row>
        <row r="30">
          <cell r="A30">
            <v>47068</v>
          </cell>
        </row>
        <row r="31">
          <cell r="A31">
            <v>47112</v>
          </cell>
        </row>
      </sheetData>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D_CAL"/>
      <sheetName val="lisez-moi"/>
      <sheetName val="Fiche formation"/>
      <sheetName val="Calendrier 2025-2026"/>
      <sheetName val="Calendrier 2026-2027"/>
      <sheetName val="Calendrier 2027-2028"/>
      <sheetName val="Sites"/>
      <sheetName val="Import année 1"/>
      <sheetName val="Import année 2"/>
      <sheetName val="Import année 3"/>
      <sheetName val="Import total"/>
      <sheetName val="Feuil3"/>
      <sheetName val="Feuil1"/>
    </sheetNames>
    <sheetDataSet>
      <sheetData sheetId="0">
        <row r="1">
          <cell r="I1" t="str">
            <v>Janvier</v>
          </cell>
        </row>
        <row r="2">
          <cell r="I2" t="str">
            <v>Février</v>
          </cell>
        </row>
        <row r="3">
          <cell r="I3" t="str">
            <v>Mars</v>
          </cell>
        </row>
        <row r="4">
          <cell r="I4" t="str">
            <v>Avril</v>
          </cell>
        </row>
        <row r="5">
          <cell r="E5">
            <v>41265</v>
          </cell>
          <cell r="G5">
            <v>41280</v>
          </cell>
          <cell r="I5" t="str">
            <v>Mai</v>
          </cell>
        </row>
        <row r="6">
          <cell r="E6">
            <v>41328</v>
          </cell>
          <cell r="G6">
            <v>41343</v>
          </cell>
          <cell r="I6" t="str">
            <v>Juin</v>
          </cell>
        </row>
        <row r="7">
          <cell r="E7">
            <v>41384</v>
          </cell>
          <cell r="G7">
            <v>41399</v>
          </cell>
          <cell r="I7" t="str">
            <v>Juillet</v>
          </cell>
        </row>
        <row r="8">
          <cell r="E8">
            <v>41461</v>
          </cell>
          <cell r="G8">
            <v>41518</v>
          </cell>
          <cell r="I8" t="str">
            <v>Août</v>
          </cell>
        </row>
        <row r="9">
          <cell r="E9">
            <v>41566</v>
          </cell>
          <cell r="G9">
            <v>41581</v>
          </cell>
          <cell r="I9" t="str">
            <v>Septembre</v>
          </cell>
        </row>
        <row r="10">
          <cell r="E10">
            <v>41629</v>
          </cell>
          <cell r="G10">
            <v>41644</v>
          </cell>
          <cell r="I10" t="str">
            <v>Octobre</v>
          </cell>
        </row>
        <row r="11">
          <cell r="I11" t="str">
            <v>Novembre</v>
          </cell>
        </row>
        <row r="12">
          <cell r="E12">
            <v>41699</v>
          </cell>
          <cell r="G12">
            <v>41714</v>
          </cell>
          <cell r="I12" t="str">
            <v>Décembre</v>
          </cell>
        </row>
        <row r="13">
          <cell r="E13">
            <v>41755</v>
          </cell>
          <cell r="G13">
            <v>41770</v>
          </cell>
        </row>
        <row r="14">
          <cell r="E14">
            <v>41825</v>
          </cell>
          <cell r="G14">
            <v>41882</v>
          </cell>
        </row>
        <row r="15">
          <cell r="E15">
            <v>41930</v>
          </cell>
          <cell r="G15">
            <v>41945</v>
          </cell>
        </row>
        <row r="16">
          <cell r="E16">
            <v>41993</v>
          </cell>
          <cell r="G16">
            <v>42008</v>
          </cell>
        </row>
        <row r="18">
          <cell r="E18">
            <v>42042</v>
          </cell>
          <cell r="G18">
            <v>42057</v>
          </cell>
        </row>
        <row r="19">
          <cell r="E19">
            <v>42105</v>
          </cell>
          <cell r="G19">
            <v>42120</v>
          </cell>
        </row>
        <row r="20">
          <cell r="E20">
            <v>42189</v>
          </cell>
          <cell r="G20">
            <v>42246</v>
          </cell>
        </row>
        <row r="21">
          <cell r="E21">
            <v>42294</v>
          </cell>
          <cell r="G21">
            <v>42309</v>
          </cell>
        </row>
        <row r="22">
          <cell r="E22">
            <v>42357</v>
          </cell>
          <cell r="G22">
            <v>42372</v>
          </cell>
        </row>
        <row r="24">
          <cell r="E24">
            <v>42413</v>
          </cell>
          <cell r="G24">
            <v>42428</v>
          </cell>
        </row>
        <row r="25">
          <cell r="E25">
            <v>42476</v>
          </cell>
          <cell r="G25">
            <v>42491</v>
          </cell>
        </row>
        <row r="26">
          <cell r="E26">
            <v>42553</v>
          </cell>
          <cell r="G26">
            <v>42611</v>
          </cell>
        </row>
        <row r="27">
          <cell r="E27">
            <v>42662</v>
          </cell>
          <cell r="G27">
            <v>42677</v>
          </cell>
        </row>
        <row r="28">
          <cell r="E28">
            <v>42721</v>
          </cell>
          <cell r="G28">
            <v>42738</v>
          </cell>
        </row>
        <row r="30">
          <cell r="E30">
            <v>42777</v>
          </cell>
          <cell r="G30">
            <v>42792</v>
          </cell>
        </row>
        <row r="31">
          <cell r="E31">
            <v>42833</v>
          </cell>
          <cell r="G31">
            <v>42848</v>
          </cell>
        </row>
        <row r="32">
          <cell r="E32">
            <v>42924</v>
          </cell>
          <cell r="G32">
            <v>42981</v>
          </cell>
        </row>
        <row r="33">
          <cell r="E33">
            <v>43029</v>
          </cell>
          <cell r="G33">
            <v>43044</v>
          </cell>
        </row>
        <row r="34">
          <cell r="E34">
            <v>43092</v>
          </cell>
          <cell r="G34">
            <v>43108</v>
          </cell>
        </row>
        <row r="36">
          <cell r="E36">
            <v>43155</v>
          </cell>
          <cell r="G36">
            <v>43171</v>
          </cell>
        </row>
        <row r="37">
          <cell r="E37">
            <v>43211</v>
          </cell>
          <cell r="G37">
            <v>43226</v>
          </cell>
        </row>
        <row r="38">
          <cell r="E38">
            <v>43288</v>
          </cell>
          <cell r="G38">
            <v>43345</v>
          </cell>
        </row>
      </sheetData>
      <sheetData sheetId="1"/>
      <sheetData sheetId="2"/>
      <sheetData sheetId="3">
        <row r="5">
          <cell r="C5">
            <v>2024</v>
          </cell>
        </row>
      </sheetData>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baert@lirmm.fr" TargetMode="External"/><Relationship Id="rId1" Type="http://schemas.openxmlformats.org/officeDocument/2006/relationships/hyperlink" Target="https://support.ensuplr.fr/hc/fr/requests/new"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70032-FDCF-4C96-ABC0-09FD275BAED4}">
  <sheetPr codeName="Feuil1">
    <pageSetUpPr fitToPage="1"/>
  </sheetPr>
  <dimension ref="A1:C24"/>
  <sheetViews>
    <sheetView showGridLines="0" workbookViewId="0">
      <selection sqref="A1:C1"/>
    </sheetView>
  </sheetViews>
  <sheetFormatPr baseColWidth="10" defaultColWidth="11.5" defaultRowHeight="15"/>
  <cols>
    <col min="1" max="1" width="17.83203125" customWidth="1"/>
    <col min="2" max="2" width="136.5" style="88" customWidth="1"/>
  </cols>
  <sheetData>
    <row r="1" spans="1:3" ht="20" thickBot="1">
      <c r="A1" s="209" t="s">
        <v>0</v>
      </c>
      <c r="B1" s="210"/>
      <c r="C1" s="211"/>
    </row>
    <row r="2" spans="1:3">
      <c r="A2" s="16"/>
      <c r="C2" s="17"/>
    </row>
    <row r="3" spans="1:3" ht="16">
      <c r="A3" s="85" t="s">
        <v>1</v>
      </c>
      <c r="B3" s="86" t="s">
        <v>2</v>
      </c>
      <c r="C3" s="17"/>
    </row>
    <row r="4" spans="1:3" ht="30" customHeight="1">
      <c r="A4" s="85" t="s">
        <v>3</v>
      </c>
      <c r="B4" s="28" t="s">
        <v>4</v>
      </c>
      <c r="C4" s="17"/>
    </row>
    <row r="5" spans="1:3" ht="30" customHeight="1">
      <c r="A5" s="85"/>
      <c r="B5" s="185" t="s">
        <v>111</v>
      </c>
      <c r="C5" s="17"/>
    </row>
    <row r="6" spans="1:3" ht="30" customHeight="1">
      <c r="A6" s="85" t="s">
        <v>5</v>
      </c>
      <c r="B6" s="186" t="s">
        <v>112</v>
      </c>
      <c r="C6" s="17"/>
    </row>
    <row r="7" spans="1:3">
      <c r="A7" s="85"/>
      <c r="B7" s="28"/>
      <c r="C7" s="17"/>
    </row>
    <row r="8" spans="1:3" ht="16">
      <c r="B8" s="28" t="s">
        <v>113</v>
      </c>
      <c r="C8" s="17"/>
    </row>
    <row r="9" spans="1:3" ht="30" customHeight="1">
      <c r="A9" s="28"/>
      <c r="B9" s="88" t="s">
        <v>114</v>
      </c>
      <c r="C9" s="17"/>
    </row>
    <row r="10" spans="1:3" ht="16">
      <c r="A10" s="28"/>
      <c r="B10" s="88" t="s">
        <v>115</v>
      </c>
      <c r="C10" s="17"/>
    </row>
    <row r="11" spans="1:3" ht="32">
      <c r="A11" s="90"/>
      <c r="B11" s="87" t="s">
        <v>116</v>
      </c>
      <c r="C11" s="17"/>
    </row>
    <row r="12" spans="1:3" s="93" customFormat="1" ht="39" customHeight="1">
      <c r="A12" s="28"/>
      <c r="B12" s="91" t="s">
        <v>6</v>
      </c>
      <c r="C12" s="92"/>
    </row>
    <row r="13" spans="1:3">
      <c r="A13" s="28"/>
      <c r="C13" s="17"/>
    </row>
    <row r="14" spans="1:3" ht="17">
      <c r="A14" s="28"/>
      <c r="B14" s="186" t="s">
        <v>117</v>
      </c>
      <c r="C14" s="17"/>
    </row>
    <row r="15" spans="1:3">
      <c r="B15" s="94"/>
      <c r="C15" s="17"/>
    </row>
    <row r="16" spans="1:3" ht="16">
      <c r="B16" s="28" t="s">
        <v>103</v>
      </c>
      <c r="C16" s="17"/>
    </row>
    <row r="17" spans="1:3" ht="16">
      <c r="B17" s="28" t="s">
        <v>118</v>
      </c>
      <c r="C17" s="17"/>
    </row>
    <row r="18" spans="1:3" ht="48">
      <c r="B18" s="90" t="s">
        <v>119</v>
      </c>
      <c r="C18" s="17"/>
    </row>
    <row r="19" spans="1:3" ht="16">
      <c r="B19" s="187" t="s">
        <v>120</v>
      </c>
      <c r="C19" s="17"/>
    </row>
    <row r="20" spans="1:3" ht="48">
      <c r="B20" s="188" t="s">
        <v>121</v>
      </c>
      <c r="C20" s="17"/>
    </row>
    <row r="21" spans="1:3" ht="33" thickBot="1">
      <c r="B21" s="189" t="s">
        <v>122</v>
      </c>
      <c r="C21" s="17"/>
    </row>
    <row r="22" spans="1:3">
      <c r="B22" s="190" t="s">
        <v>123</v>
      </c>
      <c r="C22" s="17"/>
    </row>
    <row r="23" spans="1:3">
      <c r="B23" s="94"/>
      <c r="C23" s="17"/>
    </row>
    <row r="24" spans="1:3" ht="16" thickBot="1">
      <c r="A24" s="18"/>
      <c r="B24" s="89"/>
      <c r="C24" s="19"/>
    </row>
  </sheetData>
  <sheetProtection algorithmName="SHA-512" hashValue="IHdza+B5J6x6HqyL42981KEK1/OiqNd7EWfysl6dxc63PPL3XO01c2po79VZmJoIXWq39H4NeYAPNsgFa3HCbQ==" saltValue="91ctLRIwzliLzAkdDqDa7w==" spinCount="100000" sheet="1" objects="1" scenarios="1"/>
  <mergeCells count="1">
    <mergeCell ref="A1:C1"/>
  </mergeCells>
  <pageMargins left="0.7" right="0.7" top="0.75" bottom="0.75" header="0.3" footer="0.3"/>
  <pageSetup scale="61"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EC63-9CB3-4379-9208-D398A55A47E2}">
  <sheetPr codeName="Feuil3">
    <pageSetUpPr fitToPage="1"/>
  </sheetPr>
  <dimension ref="A1:K43"/>
  <sheetViews>
    <sheetView showGridLines="0" tabSelected="1" topLeftCell="A22" zoomScale="80" zoomScaleNormal="80" workbookViewId="0">
      <selection activeCell="C10" sqref="C10"/>
    </sheetView>
  </sheetViews>
  <sheetFormatPr baseColWidth="10" defaultColWidth="11.5" defaultRowHeight="15"/>
  <cols>
    <col min="1" max="1" width="4.5" style="20" customWidth="1"/>
    <col min="2" max="2" width="47.5" style="25" customWidth="1"/>
    <col min="3" max="3" width="90.6640625" style="20" customWidth="1"/>
    <col min="4" max="5" width="30.6640625" style="20" hidden="1" customWidth="1"/>
    <col min="6" max="6" width="33.5" style="28" customWidth="1"/>
    <col min="8" max="8" width="30.83203125" bestFit="1" customWidth="1"/>
    <col min="9" max="9" width="10.6640625" customWidth="1"/>
    <col min="10" max="10" width="14.83203125" bestFit="1" customWidth="1"/>
    <col min="11" max="11" width="15.6640625" bestFit="1" customWidth="1"/>
  </cols>
  <sheetData>
    <row r="1" spans="1:7" ht="59.25" customHeight="1">
      <c r="A1" s="217" t="s">
        <v>7</v>
      </c>
      <c r="B1" s="218"/>
      <c r="C1" s="219"/>
      <c r="D1" s="181"/>
      <c r="E1" s="182"/>
      <c r="F1" s="212" t="s">
        <v>8</v>
      </c>
    </row>
    <row r="2" spans="1:7" ht="59.25" customHeight="1" thickBot="1">
      <c r="A2" s="220" t="s">
        <v>158</v>
      </c>
      <c r="B2" s="221"/>
      <c r="C2" s="222"/>
      <c r="D2" s="183"/>
      <c r="E2" s="184"/>
      <c r="F2" s="213"/>
    </row>
    <row r="3" spans="1:7" ht="35.25" customHeight="1">
      <c r="A3" s="214" t="s">
        <v>9</v>
      </c>
      <c r="B3" s="26" t="s">
        <v>10</v>
      </c>
      <c r="C3" s="146" t="s">
        <v>11</v>
      </c>
      <c r="D3" s="157"/>
      <c r="E3" s="150"/>
      <c r="F3" s="33"/>
    </row>
    <row r="4" spans="1:7" ht="35.25" customHeight="1">
      <c r="A4" s="215"/>
      <c r="B4" s="27" t="s">
        <v>12</v>
      </c>
      <c r="C4" s="147" t="s">
        <v>13</v>
      </c>
      <c r="D4" s="158"/>
      <c r="E4" s="151"/>
      <c r="F4" s="31"/>
    </row>
    <row r="5" spans="1:7" ht="35.25" customHeight="1">
      <c r="A5" s="215"/>
      <c r="B5" s="27" t="s">
        <v>14</v>
      </c>
      <c r="C5" s="147" t="s">
        <v>15</v>
      </c>
      <c r="D5" s="158"/>
      <c r="E5" s="151"/>
      <c r="F5" s="31"/>
    </row>
    <row r="6" spans="1:7" ht="35.25" customHeight="1">
      <c r="A6" s="215"/>
      <c r="B6" s="130" t="s">
        <v>16</v>
      </c>
      <c r="C6" s="164">
        <v>13002979600260</v>
      </c>
      <c r="D6" s="159"/>
      <c r="E6" s="148"/>
      <c r="F6" s="40"/>
    </row>
    <row r="7" spans="1:7" ht="35.25" customHeight="1" thickBot="1">
      <c r="A7" s="216"/>
      <c r="B7" s="34" t="s">
        <v>74</v>
      </c>
      <c r="C7" s="165" t="s">
        <v>72</v>
      </c>
      <c r="D7" s="160"/>
      <c r="E7" s="149"/>
      <c r="F7" s="32"/>
    </row>
    <row r="8" spans="1:7" ht="35.25" customHeight="1">
      <c r="A8" s="228" t="s">
        <v>86</v>
      </c>
      <c r="B8" s="21" t="s">
        <v>87</v>
      </c>
      <c r="C8" s="200" t="s">
        <v>138</v>
      </c>
      <c r="D8" s="161"/>
      <c r="E8" s="152"/>
      <c r="F8" s="33" t="s">
        <v>17</v>
      </c>
      <c r="G8" s="198" t="str">
        <f>IF(ISNUMBER(SEARCH("ENSCM",A2)),"ENSCM",IF(ISNUMBER(SEARCH("AGRO",A2)),"AGRO",IF(ISNUMBER(SEARCH("PAUL VALERY",A2)),"UMPV",IF(ISNUMBER(SEARCH("NIMES",A2)),"NIMES",IF(ISNUMBER(SEARCH("PERPIGNAN",A2)),"UPVD",IF(ISNUMBER(SEARCH("MONTPELLIER",A2)),"UM",""))))))</f>
        <v>UM</v>
      </c>
    </row>
    <row r="9" spans="1:7" ht="35.25" customHeight="1">
      <c r="A9" s="229"/>
      <c r="B9" s="140" t="s">
        <v>84</v>
      </c>
      <c r="C9" s="201"/>
      <c r="D9" s="162"/>
      <c r="E9" s="153"/>
      <c r="F9" s="234" t="s">
        <v>29</v>
      </c>
    </row>
    <row r="10" spans="1:7" ht="35.25" customHeight="1" thickBot="1">
      <c r="A10" s="230"/>
      <c r="B10" s="141" t="s">
        <v>85</v>
      </c>
      <c r="C10" s="202"/>
      <c r="D10" s="163"/>
      <c r="E10" s="154"/>
      <c r="F10" s="235"/>
    </row>
    <row r="11" spans="1:7" ht="35.25" customHeight="1">
      <c r="A11" s="226" t="s">
        <v>18</v>
      </c>
      <c r="B11" s="21" t="s">
        <v>19</v>
      </c>
      <c r="C11" s="200" t="s">
        <v>160</v>
      </c>
      <c r="D11" s="161"/>
      <c r="E11" s="152"/>
      <c r="F11" s="33" t="s">
        <v>17</v>
      </c>
    </row>
    <row r="12" spans="1:7" ht="35.25" customHeight="1">
      <c r="A12" s="227"/>
      <c r="B12" s="23" t="s">
        <v>75</v>
      </c>
      <c r="C12" s="199" t="s">
        <v>161</v>
      </c>
      <c r="D12" s="166"/>
      <c r="E12" s="155"/>
      <c r="F12" s="31"/>
    </row>
    <row r="13" spans="1:7" ht="35.25" customHeight="1">
      <c r="A13" s="227"/>
      <c r="B13" s="22" t="s">
        <v>20</v>
      </c>
      <c r="C13" s="199" t="s">
        <v>162</v>
      </c>
      <c r="D13" s="166"/>
      <c r="E13" s="155"/>
      <c r="F13" s="31"/>
    </row>
    <row r="14" spans="1:7" ht="35.25" customHeight="1">
      <c r="A14" s="227"/>
      <c r="B14" s="22" t="s">
        <v>21</v>
      </c>
      <c r="C14" s="199" t="s">
        <v>163</v>
      </c>
      <c r="D14" s="166"/>
      <c r="E14" s="155"/>
      <c r="F14" s="31"/>
    </row>
    <row r="15" spans="1:7" ht="35.25" customHeight="1" thickBot="1">
      <c r="A15" s="227"/>
      <c r="B15" s="22" t="s">
        <v>22</v>
      </c>
      <c r="C15" s="203">
        <v>40116</v>
      </c>
      <c r="D15" s="167"/>
      <c r="E15" s="156"/>
      <c r="F15" s="31"/>
    </row>
    <row r="16" spans="1:7" ht="35.25" customHeight="1">
      <c r="A16" s="227"/>
      <c r="B16" s="142"/>
      <c r="C16" s="143" t="s">
        <v>164</v>
      </c>
      <c r="D16" s="180" t="s">
        <v>89</v>
      </c>
      <c r="E16" s="143" t="s">
        <v>90</v>
      </c>
      <c r="F16" s="33"/>
      <c r="G16" s="198" t="s">
        <v>159</v>
      </c>
    </row>
    <row r="17" spans="1:11" s="20" customFormat="1" ht="35.25" customHeight="1">
      <c r="A17" s="227"/>
      <c r="B17" s="144" t="s">
        <v>91</v>
      </c>
      <c r="C17" s="251" t="s">
        <v>165</v>
      </c>
      <c r="D17" s="162"/>
      <c r="E17" s="136"/>
      <c r="F17" s="236" t="s">
        <v>104</v>
      </c>
    </row>
    <row r="18" spans="1:11" s="20" customFormat="1" ht="35.25" customHeight="1">
      <c r="A18" s="227"/>
      <c r="B18" s="144" t="s">
        <v>92</v>
      </c>
      <c r="C18" s="251" t="s">
        <v>166</v>
      </c>
      <c r="D18" s="162"/>
      <c r="E18" s="136"/>
      <c r="F18" s="237"/>
    </row>
    <row r="19" spans="1:11" s="20" customFormat="1" ht="35.25" customHeight="1">
      <c r="A19" s="227"/>
      <c r="B19" s="144" t="s">
        <v>93</v>
      </c>
      <c r="C19" s="252" t="s">
        <v>167</v>
      </c>
      <c r="D19" s="162"/>
      <c r="E19" s="136"/>
      <c r="F19" s="237"/>
    </row>
    <row r="20" spans="1:11" s="20" customFormat="1" ht="35.25" customHeight="1">
      <c r="A20" s="227"/>
      <c r="B20" s="144" t="s">
        <v>94</v>
      </c>
      <c r="C20" s="201"/>
      <c r="D20" s="162"/>
      <c r="E20" s="136"/>
      <c r="F20" s="237"/>
    </row>
    <row r="21" spans="1:11" s="20" customFormat="1" ht="35.25" customHeight="1">
      <c r="A21" s="227"/>
      <c r="B21" s="144" t="s">
        <v>95</v>
      </c>
      <c r="C21" s="201"/>
      <c r="D21" s="162"/>
      <c r="E21" s="136"/>
      <c r="F21" s="237"/>
    </row>
    <row r="22" spans="1:11" s="20" customFormat="1" ht="35.25" customHeight="1">
      <c r="A22" s="227"/>
      <c r="B22" s="144" t="s">
        <v>96</v>
      </c>
      <c r="C22" s="201"/>
      <c r="D22" s="162"/>
      <c r="E22" s="136"/>
      <c r="F22" s="238"/>
    </row>
    <row r="23" spans="1:11" s="20" customFormat="1" ht="35.25" customHeight="1">
      <c r="A23" s="227"/>
      <c r="B23" s="144" t="s">
        <v>97</v>
      </c>
      <c r="C23" s="201"/>
      <c r="D23" s="162"/>
      <c r="E23" s="136"/>
      <c r="F23" s="231" t="s">
        <v>105</v>
      </c>
    </row>
    <row r="24" spans="1:11" s="20" customFormat="1" ht="35.25" customHeight="1">
      <c r="A24" s="227"/>
      <c r="B24" s="144" t="s">
        <v>98</v>
      </c>
      <c r="C24" s="201"/>
      <c r="D24" s="162"/>
      <c r="E24" s="136"/>
      <c r="F24" s="232"/>
    </row>
    <row r="25" spans="1:11" s="20" customFormat="1" ht="35.25" customHeight="1">
      <c r="A25" s="227"/>
      <c r="B25" s="144" t="s">
        <v>99</v>
      </c>
      <c r="C25" s="201"/>
      <c r="D25" s="162"/>
      <c r="E25" s="136"/>
      <c r="F25" s="232"/>
    </row>
    <row r="26" spans="1:11" s="20" customFormat="1" ht="35.25" customHeight="1">
      <c r="A26" s="227"/>
      <c r="B26" s="144" t="s">
        <v>100</v>
      </c>
      <c r="C26" s="201"/>
      <c r="D26" s="162"/>
      <c r="E26" s="136"/>
      <c r="F26" s="232"/>
    </row>
    <row r="27" spans="1:11" s="20" customFormat="1" ht="35.25" customHeight="1">
      <c r="A27" s="227"/>
      <c r="B27" s="144" t="s">
        <v>101</v>
      </c>
      <c r="C27" s="201"/>
      <c r="D27" s="162"/>
      <c r="E27" s="136"/>
      <c r="F27" s="232"/>
    </row>
    <row r="28" spans="1:11" s="20" customFormat="1" ht="35.25" customHeight="1" thickBot="1">
      <c r="A28" s="227"/>
      <c r="B28" s="144" t="s">
        <v>102</v>
      </c>
      <c r="C28" s="201"/>
      <c r="D28" s="162"/>
      <c r="E28" s="136"/>
      <c r="F28" s="233"/>
    </row>
    <row r="29" spans="1:11" s="20" customFormat="1" ht="35.25" customHeight="1" thickBot="1">
      <c r="A29" s="223" t="s">
        <v>23</v>
      </c>
      <c r="B29" s="138" t="s">
        <v>80</v>
      </c>
      <c r="C29" s="204">
        <f>IF(_xlfn.MINIFS(Import!A:A,Import!K:K,"Rentrée")=DATE(1900,1,0),"",_xlfn.MINIFS(Import!A:A,Import!K:K,"Rentrée"))</f>
        <v>45908</v>
      </c>
      <c r="D29" s="168"/>
      <c r="E29" s="169"/>
      <c r="F29" s="33" t="s">
        <v>106</v>
      </c>
    </row>
    <row r="30" spans="1:11" s="20" customFormat="1" ht="35.25" customHeight="1" thickBot="1">
      <c r="A30" s="224"/>
      <c r="B30" s="103" t="s">
        <v>71</v>
      </c>
      <c r="C30" s="205">
        <f>IF(_xlfn.MAXIFS(Import!A:A,Import!K:K,"Examens")=DATE(1900,1,0),"",_xlfn.MAXIFS(Import!A:A,Import!K:K,"Examens"))</f>
        <v>46157</v>
      </c>
      <c r="D30" s="171"/>
      <c r="E30" s="170"/>
      <c r="F30" s="32" t="s">
        <v>106</v>
      </c>
      <c r="H30" s="127" t="s">
        <v>30</v>
      </c>
      <c r="I30" s="124" t="str">
        <f>C31</f>
        <v>LG3 2025-2026</v>
      </c>
      <c r="J30" s="125"/>
      <c r="K30" s="126"/>
    </row>
    <row r="31" spans="1:11" s="20" customFormat="1" ht="35.25" customHeight="1" thickBot="1">
      <c r="A31" s="224"/>
      <c r="B31" s="138"/>
      <c r="C31" s="178" t="s">
        <v>164</v>
      </c>
      <c r="D31" s="172"/>
      <c r="E31" s="137"/>
      <c r="F31" s="33"/>
      <c r="H31" s="128"/>
      <c r="I31" s="106" t="s">
        <v>31</v>
      </c>
      <c r="J31" s="107" t="s">
        <v>32</v>
      </c>
      <c r="K31" s="98" t="s">
        <v>33</v>
      </c>
    </row>
    <row r="32" spans="1:11" s="20" customFormat="1" ht="35.25" customHeight="1">
      <c r="A32" s="224"/>
      <c r="B32" s="23" t="s">
        <v>76</v>
      </c>
      <c r="C32" s="179"/>
      <c r="D32" s="173"/>
      <c r="E32" s="134"/>
      <c r="F32" s="31"/>
      <c r="H32" s="108" t="s">
        <v>34</v>
      </c>
      <c r="I32" s="110">
        <f>COUNTIF(Import!K:K,"Centre")/2 + COUNTIF(Import!K:K,"Rentrée")/2</f>
        <v>118</v>
      </c>
      <c r="J32" s="111">
        <f>I32*7</f>
        <v>826</v>
      </c>
      <c r="K32" s="112"/>
    </row>
    <row r="33" spans="1:11" s="20" customFormat="1" ht="35.25" customHeight="1" thickBot="1">
      <c r="A33" s="224"/>
      <c r="B33" s="23" t="s">
        <v>77</v>
      </c>
      <c r="C33" s="134">
        <f t="shared" ref="C33" si="0">(C36*35)-C32</f>
        <v>917</v>
      </c>
      <c r="D33" s="173"/>
      <c r="E33" s="134"/>
      <c r="F33" s="31" t="s">
        <v>24</v>
      </c>
      <c r="H33" s="109" t="s">
        <v>35</v>
      </c>
      <c r="I33" s="113">
        <f>COUNTIF(Import!K:K,"Examens")/2</f>
        <v>13</v>
      </c>
      <c r="J33" s="114">
        <f>I33*7</f>
        <v>91</v>
      </c>
      <c r="K33" s="115"/>
    </row>
    <row r="34" spans="1:11" s="20" customFormat="1" ht="35.25" customHeight="1" thickBot="1">
      <c r="A34" s="224"/>
      <c r="B34" s="23" t="s">
        <v>78</v>
      </c>
      <c r="C34" s="134">
        <f>C32+C33</f>
        <v>917</v>
      </c>
      <c r="D34" s="173"/>
      <c r="E34" s="134"/>
      <c r="F34" s="41" t="s">
        <v>24</v>
      </c>
      <c r="G34" s="99"/>
      <c r="H34" s="105" t="s">
        <v>36</v>
      </c>
      <c r="I34" s="119">
        <f>I32+I33</f>
        <v>131</v>
      </c>
      <c r="J34" s="120">
        <f>J32+J33</f>
        <v>917</v>
      </c>
      <c r="K34" s="121">
        <f>IFERROR(J34/(J34+J37),"")</f>
        <v>0.50972762645914393</v>
      </c>
    </row>
    <row r="35" spans="1:11" s="20" customFormat="1" ht="35.25" customHeight="1">
      <c r="A35" s="224"/>
      <c r="B35" s="22" t="s">
        <v>25</v>
      </c>
      <c r="C35" s="134">
        <f>I34</f>
        <v>131</v>
      </c>
      <c r="D35" s="173"/>
      <c r="E35" s="134"/>
      <c r="F35" s="31" t="s">
        <v>26</v>
      </c>
      <c r="H35" s="108" t="s">
        <v>37</v>
      </c>
      <c r="I35" s="116">
        <f>COUNTIF(Import!K:K,"Révisions")/2</f>
        <v>0</v>
      </c>
      <c r="J35" s="117">
        <f>I35*7</f>
        <v>0</v>
      </c>
      <c r="K35" s="118"/>
    </row>
    <row r="36" spans="1:11" s="20" customFormat="1" ht="35.25" customHeight="1" thickBot="1">
      <c r="A36" s="224"/>
      <c r="B36" s="22" t="s">
        <v>79</v>
      </c>
      <c r="C36" s="134">
        <f>C35/5</f>
        <v>26.2</v>
      </c>
      <c r="D36" s="173"/>
      <c r="E36" s="134"/>
      <c r="F36" s="31" t="s">
        <v>26</v>
      </c>
      <c r="H36" s="109" t="s">
        <v>38</v>
      </c>
      <c r="I36" s="113">
        <f>COUNTIF(Import!K:K,"Entreprise")/2</f>
        <v>126</v>
      </c>
      <c r="J36" s="114">
        <f>I36*7</f>
        <v>882</v>
      </c>
      <c r="K36" s="122"/>
    </row>
    <row r="37" spans="1:11" s="20" customFormat="1" ht="35.25" customHeight="1" thickBot="1">
      <c r="A37" s="224"/>
      <c r="B37" s="131" t="s">
        <v>73</v>
      </c>
      <c r="C37" s="129">
        <f>C34+D34+E34</f>
        <v>917</v>
      </c>
      <c r="D37" s="174"/>
      <c r="E37" s="132"/>
      <c r="F37" s="40" t="s">
        <v>26</v>
      </c>
      <c r="H37" s="105" t="s">
        <v>39</v>
      </c>
      <c r="I37" s="119">
        <f>I35+I36</f>
        <v>126</v>
      </c>
      <c r="J37" s="120">
        <f>J35+J36</f>
        <v>882</v>
      </c>
      <c r="K37" s="123">
        <f>IFERROR(J37/(J37+J34),"")</f>
        <v>0.49027237354085601</v>
      </c>
    </row>
    <row r="38" spans="1:11" s="20" customFormat="1" ht="35.25" customHeight="1">
      <c r="A38" s="224"/>
      <c r="B38" s="139" t="s">
        <v>81</v>
      </c>
      <c r="C38" s="206" t="s">
        <v>168</v>
      </c>
      <c r="D38" s="175"/>
      <c r="E38" s="133"/>
      <c r="F38" s="33" t="s">
        <v>17</v>
      </c>
    </row>
    <row r="39" spans="1:11" s="20" customFormat="1" ht="35.25" customHeight="1">
      <c r="A39" s="224"/>
      <c r="B39" s="24" t="s">
        <v>27</v>
      </c>
      <c r="C39" s="207" t="s">
        <v>169</v>
      </c>
      <c r="D39" s="173"/>
      <c r="E39" s="134"/>
      <c r="F39" s="31" t="s">
        <v>17</v>
      </c>
    </row>
    <row r="40" spans="1:11" s="25" customFormat="1" ht="35.25" customHeight="1">
      <c r="A40" s="224"/>
      <c r="B40" s="22" t="s">
        <v>28</v>
      </c>
      <c r="C40" s="207" t="s">
        <v>170</v>
      </c>
      <c r="D40" s="173"/>
      <c r="E40" s="134"/>
      <c r="F40" s="31" t="s">
        <v>17</v>
      </c>
    </row>
    <row r="41" spans="1:11" s="25" customFormat="1" ht="35.25" customHeight="1">
      <c r="A41" s="224"/>
      <c r="B41" s="23" t="s">
        <v>82</v>
      </c>
      <c r="C41" s="208" t="s">
        <v>171</v>
      </c>
      <c r="D41" s="173"/>
      <c r="E41" s="134"/>
      <c r="F41" s="31" t="s">
        <v>17</v>
      </c>
    </row>
    <row r="42" spans="1:11" s="25" customFormat="1" ht="35.25" customHeight="1">
      <c r="A42" s="224"/>
      <c r="B42" s="23" t="s">
        <v>88</v>
      </c>
      <c r="C42" s="199"/>
      <c r="D42" s="176"/>
      <c r="E42" s="135"/>
      <c r="F42" s="31"/>
      <c r="G42" s="145" t="b">
        <f>AND(C41="Oui",C42="")</f>
        <v>0</v>
      </c>
    </row>
    <row r="43" spans="1:11" ht="35.25" customHeight="1" thickBot="1">
      <c r="A43" s="225"/>
      <c r="B43" s="103" t="s">
        <v>83</v>
      </c>
      <c r="C43" s="203" t="s">
        <v>171</v>
      </c>
      <c r="D43" s="177"/>
      <c r="E43" s="129"/>
      <c r="F43" s="32" t="s">
        <v>17</v>
      </c>
    </row>
  </sheetData>
  <mergeCells count="10">
    <mergeCell ref="F1:F2"/>
    <mergeCell ref="A3:A7"/>
    <mergeCell ref="A1:C1"/>
    <mergeCell ref="A2:C2"/>
    <mergeCell ref="A29:A43"/>
    <mergeCell ref="A11:A28"/>
    <mergeCell ref="A8:A10"/>
    <mergeCell ref="F23:F28"/>
    <mergeCell ref="F9:F10"/>
    <mergeCell ref="F17:F22"/>
  </mergeCells>
  <conditionalFormatting sqref="C8 E8">
    <cfRule type="containsBlanks" dxfId="199" priority="4">
      <formula>LEN(TRIM(C8))=0</formula>
    </cfRule>
  </conditionalFormatting>
  <conditionalFormatting sqref="C11:C15 E11:E15">
    <cfRule type="containsBlanks" dxfId="198" priority="36">
      <formula>LEN(TRIM(C11))=0</formula>
    </cfRule>
  </conditionalFormatting>
  <conditionalFormatting sqref="C32">
    <cfRule type="containsBlanks" dxfId="197" priority="42">
      <formula>LEN(TRIM(C32))=0</formula>
    </cfRule>
  </conditionalFormatting>
  <conditionalFormatting sqref="C33">
    <cfRule type="cellIs" dxfId="196" priority="38" operator="lessThan">
      <formula>0</formula>
    </cfRule>
  </conditionalFormatting>
  <conditionalFormatting sqref="C33:C34 C36:C37">
    <cfRule type="cellIs" priority="27" operator="greaterThan">
      <formula>0</formula>
    </cfRule>
  </conditionalFormatting>
  <conditionalFormatting sqref="C33:C37">
    <cfRule type="cellIs" dxfId="195" priority="37" operator="equal">
      <formula>0</formula>
    </cfRule>
  </conditionalFormatting>
  <conditionalFormatting sqref="C37">
    <cfRule type="expression" dxfId="194" priority="664">
      <formula>$C$37&lt;402</formula>
    </cfRule>
  </conditionalFormatting>
  <conditionalFormatting sqref="C38:C41 C43">
    <cfRule type="containsBlanks" dxfId="193" priority="665">
      <formula>LEN(TRIM(C38))=0</formula>
    </cfRule>
  </conditionalFormatting>
  <conditionalFormatting sqref="C42">
    <cfRule type="expression" dxfId="192" priority="2">
      <formula>$G$42=TRUE</formula>
    </cfRule>
  </conditionalFormatting>
  <conditionalFormatting sqref="C17:E25">
    <cfRule type="containsBlanks" dxfId="191" priority="3">
      <formula>LEN(TRIM(C17))=0</formula>
    </cfRule>
  </conditionalFormatting>
  <conditionalFormatting sqref="C29:E30">
    <cfRule type="containsBlanks" dxfId="190" priority="666">
      <formula>LEN(TRIM(C29))=0</formula>
    </cfRule>
  </conditionalFormatting>
  <conditionalFormatting sqref="D32:E36">
    <cfRule type="cellIs" priority="12" operator="greaterThan">
      <formula>0</formula>
    </cfRule>
  </conditionalFormatting>
  <conditionalFormatting sqref="D38:E43">
    <cfRule type="cellIs" priority="8" operator="greaterThan">
      <formula>0</formula>
    </cfRule>
  </conditionalFormatting>
  <conditionalFormatting sqref="K34">
    <cfRule type="cellIs" dxfId="189" priority="26" operator="lessThan">
      <formula>0.25</formula>
    </cfRule>
  </conditionalFormatting>
  <conditionalFormatting sqref="K37">
    <cfRule type="cellIs" dxfId="188" priority="23" operator="lessThan">
      <formula>0.25</formula>
    </cfRule>
  </conditionalFormatting>
  <dataValidations count="10">
    <dataValidation type="list" allowBlank="1" showInputMessage="1" showErrorMessage="1" sqref="E11" xr:uid="{7C868A82-9085-488D-8EB0-4AFAA8F09B72}">
      <formula1>"DEUST,BUT,LP,LG,MASTER,INGE,DCG,DSCG"</formula1>
    </dataValidation>
    <dataValidation type="list" allowBlank="1" showInputMessage="1" showErrorMessage="1" sqref="C38:E38" xr:uid="{681FF797-3116-4724-A70B-653C16519074}">
      <formula1>"Présentiel,Distantiel,Mixte"</formula1>
    </dataValidation>
    <dataValidation type="list" allowBlank="1" showInputMessage="1" showErrorMessage="1" sqref="C39:E39" xr:uid="{0958EE65-3842-4F2A-8D22-C0DBF8AAC503}">
      <formula1>"Examen terminal,Contrôle continu, Combiné continu et terminal"</formula1>
    </dataValidation>
    <dataValidation type="list" allowBlank="1" showInputMessage="1" showErrorMessage="1" sqref="D41:E41" xr:uid="{E6CF1EF5-D0E6-447A-A031-0DB0F8133FA2}">
      <formula1>"Oui,Non"</formula1>
    </dataValidation>
    <dataValidation type="list" allowBlank="1" showInputMessage="1" sqref="C41" xr:uid="{7232EE6B-E92E-4ECE-BEFD-D2B028F22AE8}">
      <formula1>"Oui,Non"</formula1>
    </dataValidation>
    <dataValidation type="list" allowBlank="1" showInputMessage="1" sqref="C43:E43" xr:uid="{CCB4C7E4-AE95-41B1-8917-658C8321AA43}">
      <formula1>"Oui,Non,"</formula1>
    </dataValidation>
    <dataValidation type="list" allowBlank="1" showInputMessage="1" showErrorMessage="1" sqref="C40:E40" xr:uid="{30266517-E543-4594-8B57-8B28BB5ED659}">
      <formula1>"Badgeuse,Smart phone,Feuille d'émargement papier,Prose,Autre"</formula1>
    </dataValidation>
    <dataValidation type="list" allowBlank="1" showInputMessage="1" showErrorMessage="1" sqref="C8" xr:uid="{BF3C1BF5-8744-47BC-BBF4-59EE0EBE9016}">
      <formula1>INDIRECT(IF(G8="ENSCM","enscm",IF(G8="AGRO","agro",IF(G8="UM","um",IF(G8="NIMES","nimes",IF(G8="UPVD","upvd",IF(G8="UMPV","umpv","")))))))</formula1>
    </dataValidation>
    <dataValidation type="list" allowBlank="1" showInputMessage="1" showErrorMessage="1" sqref="C11" xr:uid="{F8ED6E04-17F0-471A-A902-D4DC32232819}">
      <formula1>"BUT,DCG,DE,DEUST,DN,DSCG,INGE,LG,LP,MASTER"</formula1>
    </dataValidation>
    <dataValidation type="list" allowBlank="1" showInputMessage="1" showErrorMessage="1" sqref="G16" xr:uid="{B1E1F659-102D-4190-BF6E-76AD3C4FB62D}">
      <formula1>"oui,non"</formula1>
    </dataValidation>
  </dataValidations>
  <hyperlinks>
    <hyperlink ref="C7" r:id="rId1" xr:uid="{91B360CB-DCDF-4E87-90E4-16C5C15E6C93}"/>
    <hyperlink ref="C19" r:id="rId2" xr:uid="{0AECA574-C3A5-9344-99EA-FB755720D6E4}"/>
  </hyperlinks>
  <pageMargins left="0.7" right="0.7" top="0.75" bottom="0.75" header="0.3" footer="0.3"/>
  <pageSetup paperSize="9" scale="52" orientation="portrait" r:id="rId3"/>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0E0633CA-D733-42A1-B8C5-9D8202940E10}">
          <x14:formula1>
            <xm:f>Sites!$A$1:$A$19</xm:f>
          </x14:formula1>
          <xm:sqref>E8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BH1048576"/>
  <sheetViews>
    <sheetView showGridLines="0" showRowColHeaders="0" topLeftCell="A2" zoomScale="70" zoomScaleNormal="70" zoomScaleSheetLayoutView="100" zoomScalePageLayoutView="120" workbookViewId="0">
      <selection activeCell="H7" sqref="H7:H11"/>
    </sheetView>
  </sheetViews>
  <sheetFormatPr baseColWidth="10" defaultColWidth="8.6640625" defaultRowHeight="0" customHeight="1" zeroHeight="1"/>
  <cols>
    <col min="1" max="1" width="1.6640625" style="1" customWidth="1"/>
    <col min="2" max="2" width="7" style="1" customWidth="1"/>
    <col min="3" max="3" width="1.33203125" style="1" customWidth="1"/>
    <col min="4" max="4" width="8.5" style="1" customWidth="1"/>
    <col min="5" max="5" width="9.6640625" style="1" customWidth="1"/>
    <col min="6" max="6" width="1.33203125" style="1" customWidth="1"/>
    <col min="7" max="7" width="8.33203125" style="82" customWidth="1"/>
    <col min="8" max="8" width="9.6640625" style="13" customWidth="1"/>
    <col min="9" max="9" width="1.33203125" style="1" customWidth="1"/>
    <col min="10" max="10" width="8.5" style="82" customWidth="1"/>
    <col min="11" max="11" width="9.6640625" style="13" customWidth="1"/>
    <col min="12" max="12" width="1.33203125" style="1" customWidth="1"/>
    <col min="13" max="13" width="8.5" style="82" customWidth="1"/>
    <col min="14" max="14" width="9.6640625" style="13" customWidth="1"/>
    <col min="15" max="15" width="1.33203125" style="1" customWidth="1"/>
    <col min="16" max="16" width="8.1640625" style="82" customWidth="1"/>
    <col min="17" max="17" width="9.6640625" style="13" customWidth="1"/>
    <col min="18" max="18" width="1.33203125" style="11" customWidth="1"/>
    <col min="19" max="19" width="8.1640625" style="82" customWidth="1"/>
    <col min="20" max="20" width="9.6640625" style="13" customWidth="1"/>
    <col min="21" max="21" width="1.33203125" style="1" customWidth="1"/>
    <col min="22" max="22" width="8.5" style="82" customWidth="1"/>
    <col min="23" max="23" width="9.6640625" style="13" customWidth="1"/>
    <col min="24" max="24" width="1.33203125" style="1" customWidth="1"/>
    <col min="25" max="25" width="8.33203125" style="82" customWidth="1"/>
    <col min="26" max="26" width="9.6640625" style="13" customWidth="1"/>
    <col min="27" max="27" width="1.33203125" style="1" customWidth="1"/>
    <col min="28" max="28" width="8.5" style="82" customWidth="1"/>
    <col min="29" max="29" width="9.83203125" style="13" customWidth="1"/>
    <col min="30" max="30" width="1.33203125" style="1" customWidth="1"/>
    <col min="31" max="31" width="8.1640625" style="82" customWidth="1"/>
    <col min="32" max="32" width="9.6640625" style="1" customWidth="1"/>
    <col min="33" max="33" width="1.33203125" style="1" customWidth="1"/>
    <col min="34" max="34" width="8.1640625" style="82" customWidth="1"/>
    <col min="35" max="35" width="9.6640625" style="1" customWidth="1"/>
    <col min="36" max="36" width="1.33203125" style="1" customWidth="1"/>
    <col min="37" max="37" width="8.1640625" style="82" customWidth="1"/>
    <col min="38" max="38" width="9.6640625" style="1" customWidth="1"/>
    <col min="39" max="39" width="1.33203125" style="1" customWidth="1"/>
    <col min="40" max="40" width="8.5" style="82" customWidth="1"/>
    <col min="41" max="41" width="9.6640625" style="1" customWidth="1"/>
    <col min="42" max="42" width="1.33203125" style="1" customWidth="1"/>
    <col min="43" max="43" width="8.5" style="1" customWidth="1"/>
    <col min="44" max="44" width="9.6640625" style="1" customWidth="1"/>
    <col min="45" max="45" width="6.83203125" style="1" customWidth="1"/>
    <col min="46" max="16384" width="8.6640625" style="1"/>
  </cols>
  <sheetData>
    <row r="1" spans="1:60" ht="34" hidden="1" customHeight="1">
      <c r="AP1" s="2"/>
      <c r="AQ1" s="2"/>
      <c r="AR1" s="2"/>
    </row>
    <row r="2" spans="1:60" ht="3" customHeight="1">
      <c r="AP2" s="2"/>
      <c r="AQ2" s="2"/>
      <c r="AR2" s="2"/>
    </row>
    <row r="3" spans="1:60" ht="99" customHeight="1">
      <c r="B3" s="51"/>
      <c r="C3" s="248" t="str">
        <f>CONCATENATE("Calendrier prévisionnel Formation Alternance (sous réserve de modifications)
Année universitaire ",An,"-",S5," 
",_xlfn.TEXTJOIN(" - ",TRUE,'Fiche formation'!A2,'Fiche formation'!C8),"
Contrat 1 an")</f>
        <v>Calendrier prévisionnel Formation Alternance (sous réserve de modifications)
Année universitaire 2025-2026 
UFA UNIVERSITE DE MONTPELLIER - UM FDS
Contrat 1 an</v>
      </c>
      <c r="D3" s="248"/>
      <c r="E3" s="248"/>
      <c r="F3" s="248"/>
      <c r="G3" s="248"/>
      <c r="H3" s="248"/>
      <c r="I3" s="248"/>
      <c r="J3" s="248"/>
      <c r="K3" s="248"/>
      <c r="L3" s="248"/>
      <c r="M3" s="248"/>
      <c r="N3" s="248"/>
      <c r="O3" s="248"/>
      <c r="P3" s="248"/>
      <c r="Q3" s="248"/>
      <c r="R3" s="248"/>
      <c r="S3" s="248"/>
      <c r="T3" s="248"/>
      <c r="U3" s="248"/>
      <c r="V3" s="248"/>
      <c r="W3" s="248"/>
      <c r="X3" s="248"/>
      <c r="Y3" s="248"/>
      <c r="Z3" s="248"/>
      <c r="AA3" s="248"/>
      <c r="AB3" s="248"/>
      <c r="AC3" s="248"/>
      <c r="AD3" s="248"/>
      <c r="AE3" s="248"/>
      <c r="AF3" s="248"/>
      <c r="AG3" s="248"/>
      <c r="AH3" s="248"/>
      <c r="AI3" s="248"/>
      <c r="AJ3" s="248"/>
      <c r="AK3" s="248"/>
      <c r="AL3" s="248"/>
      <c r="AM3" s="248"/>
      <c r="AN3" s="248"/>
      <c r="AO3" s="248"/>
      <c r="AP3" s="248"/>
      <c r="AQ3" s="248"/>
      <c r="AR3" s="248"/>
    </row>
    <row r="4" spans="1:60" s="42" customFormat="1" ht="50.25" customHeight="1">
      <c r="A4" s="1"/>
      <c r="B4" s="51"/>
      <c r="C4" s="250" t="str">
        <f>_xlfn.TEXTJOIN(" - ",TRUE,_xlfn.TEXTJOIN(" ",TRUE,'Fiche formation'!C11:C13),'Fiche formation'!C14,IF('Fiche formation'!G16="oui",'Fiche formation'!C16,""))</f>
        <v>LG Informatique  -  - LG3 INFO - LG3 2025-2026</v>
      </c>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1"/>
      <c r="AT4" s="1"/>
      <c r="AU4" s="1"/>
      <c r="AV4" s="1"/>
      <c r="AW4" s="1"/>
      <c r="AX4" s="1"/>
      <c r="AY4" s="1"/>
      <c r="AZ4" s="1"/>
      <c r="BA4" s="1"/>
      <c r="BB4" s="1"/>
      <c r="BC4" s="1"/>
      <c r="BD4" s="1"/>
      <c r="BE4" s="1"/>
      <c r="BF4" s="1"/>
      <c r="BG4" s="1"/>
      <c r="BH4" s="1"/>
    </row>
    <row r="5" spans="1:60" ht="40" customHeight="1" thickBot="1">
      <c r="C5" s="244">
        <v>2025</v>
      </c>
      <c r="D5" s="245"/>
      <c r="E5" s="245"/>
      <c r="F5" s="245"/>
      <c r="G5" s="245"/>
      <c r="H5" s="245"/>
      <c r="I5" s="245"/>
      <c r="J5" s="245"/>
      <c r="K5" s="245"/>
      <c r="L5" s="245"/>
      <c r="M5" s="245"/>
      <c r="N5" s="245"/>
      <c r="O5" s="245"/>
      <c r="P5" s="245"/>
      <c r="Q5" s="246"/>
      <c r="R5" s="197"/>
      <c r="S5" s="244">
        <f>IF(MONTH(1&amp;S6)=1,An+1,"")</f>
        <v>2026</v>
      </c>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6"/>
    </row>
    <row r="6" spans="1:60" ht="35.25" customHeight="1" thickBot="1">
      <c r="C6" s="249" t="s">
        <v>110</v>
      </c>
      <c r="D6" s="241"/>
      <c r="E6" s="247"/>
      <c r="F6" s="53">
        <f>MONTH(1&amp;G6)</f>
        <v>9</v>
      </c>
      <c r="G6" s="241" t="s">
        <v>40</v>
      </c>
      <c r="H6" s="242"/>
      <c r="I6" s="54">
        <f>MONTH(1&amp;J6)</f>
        <v>10</v>
      </c>
      <c r="J6" s="241" t="str">
        <f>CHOOSE(IF(MONTH(1&amp;G6)=12,1,MONTH(1&amp;G6)+1),"Janvier","Février","Mars","Avril","Mai","Juin","Juillet","Août","Septembre","Octobre","Novembre","Décembre")</f>
        <v>Octobre</v>
      </c>
      <c r="K6" s="242"/>
      <c r="L6" s="55">
        <f>MONTH(1&amp;M6)</f>
        <v>11</v>
      </c>
      <c r="M6" s="241" t="str">
        <f>CHOOSE(IF(MONTH(1&amp;J6)=12,1,MONTH(1&amp;J6)+1),"Janvier","Février","Mars","Avril","Mai","Juin","Juillet","Août","Septembre","Octobre","Novembre","Décembre")</f>
        <v>Novembre</v>
      </c>
      <c r="N6" s="242"/>
      <c r="O6" s="55">
        <f>MONTH(1&amp;P6)</f>
        <v>12</v>
      </c>
      <c r="P6" s="241" t="str">
        <f>CHOOSE(IF(MONTH(1&amp;M6)=12,1,MONTH(1&amp;M6)+1),"Janvier","Février","Mars","Avril","Mai","Juin","Juillet","Août","Septembre","Octobre","Novembre","Décembre")</f>
        <v>Décembre</v>
      </c>
      <c r="Q6" s="247"/>
      <c r="R6" s="52"/>
      <c r="S6" s="243" t="str">
        <f>CHOOSE(IF(MONTH(1&amp;P6)=12,1,MONTH(1&amp;P6)+1),"Janvier","Février","Mars","Avril","Mai","Juin","Juillet","Août","Septembre","Octobre","Novembre","Décembre")</f>
        <v>Janvier</v>
      </c>
      <c r="T6" s="242"/>
      <c r="U6" s="55">
        <f>MONTH(1&amp;V6)</f>
        <v>2</v>
      </c>
      <c r="V6" s="241" t="str">
        <f>CHOOSE(IF(MONTH(1&amp;S6)=12,1,MONTH(1&amp;S6)+1),"Janvier","Février","Mars","Avril","Mai","Juin","Juillet","Août","Septembre","Octobre","Novembre","Décembre")</f>
        <v>Février</v>
      </c>
      <c r="W6" s="242"/>
      <c r="X6" s="55">
        <f>MONTH(1&amp;Y6)</f>
        <v>3</v>
      </c>
      <c r="Y6" s="241" t="str">
        <f>CHOOSE(IF(MONTH(1&amp;V6)=12,1,MONTH(1&amp;V6)+1),"Janvier","Février","Mars","Avril","Mai","Juin","Juillet","Août","Septembre","Octobre","Novembre","Décembre")</f>
        <v>Mars</v>
      </c>
      <c r="Z6" s="242"/>
      <c r="AA6" s="55">
        <f>MONTH(1&amp;AB6)</f>
        <v>4</v>
      </c>
      <c r="AB6" s="241" t="str">
        <f>CHOOSE(IF(MONTH(1&amp;Y6)=12,1,MONTH(1&amp;Y6)+1),"Janvier","Février","Mars","Avril","Mai","Juin","Juillet","Août","Septembre","Octobre","Novembre","Décembre")</f>
        <v>Avril</v>
      </c>
      <c r="AC6" s="242"/>
      <c r="AD6" s="55">
        <f>MONTH(1&amp;AE6)</f>
        <v>5</v>
      </c>
      <c r="AE6" s="241" t="str">
        <f>CHOOSE(IF(MONTH(1&amp;AB6)=12,1,MONTH(1&amp;AB6)+1),"Janvier","Février","Mars","Avril","Mai","Juin","Juillet","Août","Septembre","Octobre","Novembre","Décembre")</f>
        <v>Mai</v>
      </c>
      <c r="AF6" s="242"/>
      <c r="AG6" s="55">
        <f>MONTH(1&amp;AH6)</f>
        <v>6</v>
      </c>
      <c r="AH6" s="241" t="str">
        <f>CHOOSE(IF(MONTH(1&amp;AE6)=12,1,MONTH(1&amp;AE6)+1),"Janvier","Février","Mars","Avril","Mai","Juin","Juillet","Août","Septembre","Octobre","Novembre","Décembre")</f>
        <v>Juin</v>
      </c>
      <c r="AI6" s="242"/>
      <c r="AJ6" s="55">
        <f>MONTH(1&amp;AK6)</f>
        <v>7</v>
      </c>
      <c r="AK6" s="241" t="str">
        <f>CHOOSE(IF(MONTH(1&amp;AH6)=12,1,MONTH(1&amp;AH6)+1),"Janvier","Février","Mars","Avril","Mai","Juin","Juillet","Août","Septembre","Octobre","Novembre","Décembre")</f>
        <v>Juillet</v>
      </c>
      <c r="AL6" s="242"/>
      <c r="AM6" s="55">
        <f>MONTH(1&amp;AN6)</f>
        <v>8</v>
      </c>
      <c r="AN6" s="241" t="str">
        <f>CHOOSE(IF(MONTH(1&amp;AK6)=12,1,MONTH(1&amp;AK6)+1),"Janvier","Février","Mars","Avril","Mai","Juin","Juillet","Août","Septembre","Octobre","Novembre","Décembre")</f>
        <v>Août</v>
      </c>
      <c r="AO6" s="242"/>
      <c r="AP6" s="55">
        <f>MONTH(1&amp;AQ6)</f>
        <v>9</v>
      </c>
      <c r="AQ6" s="241" t="str">
        <f>CHOOSE(IF(MONTH(1&amp;AN6)=12,1,MONTH(1&amp;AN6)+1),"Janvier","Février","Mars","Avril","Mai","Juin","Juillet","Août","Septembre","Octobre","Novembre","Décembre")</f>
        <v>Septembre</v>
      </c>
      <c r="AR6" s="247"/>
    </row>
    <row r="7" spans="1:60" ht="19" customHeight="1">
      <c r="B7" s="51"/>
      <c r="C7" s="195"/>
      <c r="D7" s="57">
        <f>DATE(An,MONTH(1&amp;C$6),1)</f>
        <v>45870</v>
      </c>
      <c r="E7" s="29"/>
      <c r="F7" s="56">
        <f>G7</f>
        <v>45901</v>
      </c>
      <c r="G7" s="57">
        <f>DATE(An,MONTH(1&amp;G$6),1)</f>
        <v>45901</v>
      </c>
      <c r="H7" s="29" t="s">
        <v>38</v>
      </c>
      <c r="I7" s="59">
        <f>J7</f>
        <v>45931</v>
      </c>
      <c r="J7" s="57">
        <f>DATE(IF(MONTH(1&amp;J$6)=1,An+1,An),MONTH(1&amp;J$6),1)</f>
        <v>45931</v>
      </c>
      <c r="K7" s="36" t="s">
        <v>34</v>
      </c>
      <c r="L7" s="59">
        <f>M7</f>
        <v>45962</v>
      </c>
      <c r="M7" s="63">
        <f>DATE(IF(MONTH(1&amp;J$6)&lt;MONTH(1&amp;M$6),YEAR(J7),An+1),MONTH(1&amp;M$6),1)</f>
        <v>45962</v>
      </c>
      <c r="N7" s="58"/>
      <c r="O7" s="59">
        <f>P7</f>
        <v>45992</v>
      </c>
      <c r="P7" s="60">
        <f>DATE(IF(MONTH(1&amp;M$6)&lt;MONTH(1&amp;P$6),YEAR(M7),An+1),MONTH(1&amp;P$6),1)</f>
        <v>45992</v>
      </c>
      <c r="Q7" s="36" t="s">
        <v>34</v>
      </c>
      <c r="R7" s="62"/>
      <c r="S7" s="83">
        <f>DATE(IF(MONTH(1&amp;P$6)&lt;MONTH(1&amp;S$6),YEAR(P7),An+1),MONTH(1&amp;S$6),1)</f>
        <v>46023</v>
      </c>
      <c r="T7" s="58"/>
      <c r="U7" s="59">
        <f>V7</f>
        <v>46054</v>
      </c>
      <c r="V7" s="57">
        <f>DATE(IF(MONTH(1&amp;S$6)&lt;MONTH(1&amp;V$6),YEAR(S7),An+1),MONTH(1&amp;V$6),1)</f>
        <v>46054</v>
      </c>
      <c r="W7" s="58"/>
      <c r="X7" s="59">
        <f>Y7</f>
        <v>46082</v>
      </c>
      <c r="Y7" s="57">
        <f>DATE(IF(MONTH(1&amp;V$6)&lt;MONTH(1&amp;Y$6),YEAR(V7),An+1),MONTH(1&amp;Y$6),1)</f>
        <v>46082</v>
      </c>
      <c r="Z7" s="58"/>
      <c r="AA7" s="59">
        <f>AB7</f>
        <v>46113</v>
      </c>
      <c r="AB7" s="57">
        <f>DATE(IF(MONTH(1&amp;Y$6)&lt;MONTH(1&amp;AB$6),YEAR(Y7),An+1),MONTH(1&amp;AB$6),1)</f>
        <v>46113</v>
      </c>
      <c r="AC7" s="35" t="s">
        <v>34</v>
      </c>
      <c r="AD7" s="59">
        <f>AE7</f>
        <v>46143</v>
      </c>
      <c r="AE7" s="57">
        <f>DATE(IF(MONTH(1&amp;AB$6)&lt;MONTH(1&amp;AE$6),YEAR(AB7),An+1),MONTH(1&amp;AE$6),1)</f>
        <v>46143</v>
      </c>
      <c r="AF7" s="58"/>
      <c r="AG7" s="59">
        <f>AH7</f>
        <v>46174</v>
      </c>
      <c r="AH7" s="60">
        <f>DATE(IF(MONTH(1&amp;AE$6)&lt;MONTH(1&amp;AH$6),YEAR(AE7),An+1),MONTH(1&amp;AH$6),1)</f>
        <v>46174</v>
      </c>
      <c r="AI7" s="35" t="s">
        <v>38</v>
      </c>
      <c r="AJ7" s="59">
        <f>AK7</f>
        <v>46204</v>
      </c>
      <c r="AK7" s="57">
        <f>DATE(IF(MONTH(1&amp;AH$6)&lt;MONTH(1&amp;AK$6),YEAR(AH7),An+1),MONTH(1&amp;AK$6),1)</f>
        <v>46204</v>
      </c>
      <c r="AL7" s="29" t="s">
        <v>38</v>
      </c>
      <c r="AM7" s="59">
        <f>AN7</f>
        <v>46235</v>
      </c>
      <c r="AN7" s="57">
        <f>DATE(IF(MONTH(1&amp;AK$6)&lt;MONTH(1&amp;AN$6),YEAR(AK7),An+1),MONTH(1&amp;AN$6),1)</f>
        <v>46235</v>
      </c>
      <c r="AO7" s="58"/>
      <c r="AP7" s="100">
        <f>AQ7</f>
        <v>46266</v>
      </c>
      <c r="AQ7" s="60">
        <f>DATE(IF(MONTH(1&amp;AN$6)&lt;MONTH(1&amp;AQ$6),YEAR(AN7),YEAR(AN7)+1),MONTH(1&amp;AQ$6),1)</f>
        <v>46266</v>
      </c>
      <c r="AR7" s="35"/>
    </row>
    <row r="8" spans="1:60" ht="19" customHeight="1">
      <c r="B8" s="65"/>
      <c r="C8" s="76"/>
      <c r="D8" s="63">
        <f>D7+1</f>
        <v>45871</v>
      </c>
      <c r="E8" s="58"/>
      <c r="F8" s="56">
        <f t="shared" ref="F8:F36" si="0">G8</f>
        <v>45902</v>
      </c>
      <c r="G8" s="63">
        <f>G7+1</f>
        <v>45902</v>
      </c>
      <c r="H8" s="29" t="s">
        <v>38</v>
      </c>
      <c r="I8" s="59">
        <f t="shared" ref="I8:I37" si="1">J8</f>
        <v>45932</v>
      </c>
      <c r="J8" s="63">
        <f>J7+1</f>
        <v>45932</v>
      </c>
      <c r="K8" s="30" t="s">
        <v>34</v>
      </c>
      <c r="L8" s="59">
        <f t="shared" ref="L8:L36" si="2">M8</f>
        <v>45963</v>
      </c>
      <c r="M8" s="63">
        <f>M7+1</f>
        <v>45963</v>
      </c>
      <c r="N8" s="58"/>
      <c r="O8" s="59">
        <f t="shared" ref="O8:O37" si="3">P8</f>
        <v>45993</v>
      </c>
      <c r="P8" s="66">
        <f>P7+1</f>
        <v>45993</v>
      </c>
      <c r="Q8" s="37" t="s">
        <v>34</v>
      </c>
      <c r="R8" s="62"/>
      <c r="S8" s="67">
        <f>S7+1</f>
        <v>46024</v>
      </c>
      <c r="T8" s="29" t="s">
        <v>38</v>
      </c>
      <c r="U8" s="59">
        <f t="shared" ref="U8:U37" si="4">V8</f>
        <v>46055</v>
      </c>
      <c r="V8" s="66">
        <f>V7+1</f>
        <v>46055</v>
      </c>
      <c r="W8" s="35" t="s">
        <v>34</v>
      </c>
      <c r="X8" s="59">
        <f t="shared" ref="X8:X37" si="5">Y8</f>
        <v>46083</v>
      </c>
      <c r="Y8" s="66">
        <f>Y7+1</f>
        <v>46083</v>
      </c>
      <c r="Z8" s="35" t="s">
        <v>38</v>
      </c>
      <c r="AA8" s="59">
        <f t="shared" ref="AA8:AA36" si="6">AB8</f>
        <v>46114</v>
      </c>
      <c r="AB8" s="63">
        <f>AB7+1</f>
        <v>46114</v>
      </c>
      <c r="AC8" s="35" t="s">
        <v>34</v>
      </c>
      <c r="AD8" s="59">
        <f t="shared" ref="AD8:AD37" si="7">AE8</f>
        <v>46144</v>
      </c>
      <c r="AE8" s="63">
        <f>AE7+1</f>
        <v>46144</v>
      </c>
      <c r="AF8" s="58"/>
      <c r="AG8" s="59">
        <f t="shared" ref="AG8:AG36" si="8">AH8</f>
        <v>46175</v>
      </c>
      <c r="AH8" s="66">
        <f>AH7+1</f>
        <v>46175</v>
      </c>
      <c r="AI8" s="35" t="s">
        <v>38</v>
      </c>
      <c r="AJ8" s="59">
        <f t="shared" ref="AJ8:AJ37" si="9">AK8</f>
        <v>46205</v>
      </c>
      <c r="AK8" s="63">
        <f>AK7+1</f>
        <v>46205</v>
      </c>
      <c r="AL8" s="29" t="s">
        <v>38</v>
      </c>
      <c r="AM8" s="59">
        <f t="shared" ref="AM8:AM37" si="10">AN8</f>
        <v>46236</v>
      </c>
      <c r="AN8" s="63">
        <f>AN7+1</f>
        <v>46236</v>
      </c>
      <c r="AO8" s="58"/>
      <c r="AP8" s="100">
        <f t="shared" ref="AP8:AP36" si="11">AQ8</f>
        <v>46267</v>
      </c>
      <c r="AQ8" s="66">
        <f>AQ7+1</f>
        <v>46267</v>
      </c>
      <c r="AR8" s="35"/>
    </row>
    <row r="9" spans="1:60" ht="19" customHeight="1">
      <c r="B9" s="68"/>
      <c r="C9" s="76"/>
      <c r="D9" s="63">
        <f t="shared" ref="D9:D37" si="12">D8+1</f>
        <v>45872</v>
      </c>
      <c r="E9" s="58"/>
      <c r="F9" s="69">
        <f t="shared" si="0"/>
        <v>45903</v>
      </c>
      <c r="G9" s="63">
        <f t="shared" ref="G9:G36" si="13">G8+1</f>
        <v>45903</v>
      </c>
      <c r="H9" s="29" t="s">
        <v>38</v>
      </c>
      <c r="I9" s="59">
        <f t="shared" si="1"/>
        <v>45933</v>
      </c>
      <c r="J9" s="63">
        <f t="shared" ref="J9:J37" si="14">J8+1</f>
        <v>45933</v>
      </c>
      <c r="K9" s="29" t="s">
        <v>34</v>
      </c>
      <c r="L9" s="59">
        <f t="shared" si="2"/>
        <v>45964</v>
      </c>
      <c r="M9" s="66">
        <f t="shared" ref="M9:M36" si="15">M8+1</f>
        <v>45964</v>
      </c>
      <c r="N9" s="29" t="s">
        <v>34</v>
      </c>
      <c r="O9" s="59">
        <f t="shared" si="3"/>
        <v>45994</v>
      </c>
      <c r="P9" s="63">
        <f t="shared" ref="P9:P37" si="16">P8+1</f>
        <v>45994</v>
      </c>
      <c r="Q9" s="37" t="s">
        <v>34</v>
      </c>
      <c r="R9" s="62"/>
      <c r="S9" s="70">
        <f t="shared" ref="S9:S37" si="17">S8+1</f>
        <v>46025</v>
      </c>
      <c r="T9" s="58"/>
      <c r="U9" s="59">
        <f t="shared" si="4"/>
        <v>46056</v>
      </c>
      <c r="V9" s="66">
        <f t="shared" ref="V9:V34" si="18">V8+1</f>
        <v>46056</v>
      </c>
      <c r="W9" s="35" t="s">
        <v>34</v>
      </c>
      <c r="X9" s="59">
        <f t="shared" si="5"/>
        <v>46084</v>
      </c>
      <c r="Y9" s="66">
        <f t="shared" ref="Y9:Y37" si="19">Y8+1</f>
        <v>46084</v>
      </c>
      <c r="Z9" s="35" t="s">
        <v>38</v>
      </c>
      <c r="AA9" s="59">
        <f t="shared" si="6"/>
        <v>46115</v>
      </c>
      <c r="AB9" s="63">
        <f t="shared" ref="AB9:AB36" si="20">AB8+1</f>
        <v>46115</v>
      </c>
      <c r="AC9" s="35" t="s">
        <v>34</v>
      </c>
      <c r="AD9" s="59">
        <f t="shared" si="7"/>
        <v>46145</v>
      </c>
      <c r="AE9" s="63">
        <f t="shared" ref="AE9:AE37" si="21">AE8+1</f>
        <v>46145</v>
      </c>
      <c r="AF9" s="58"/>
      <c r="AG9" s="59">
        <f t="shared" si="8"/>
        <v>46176</v>
      </c>
      <c r="AH9" s="66">
        <f t="shared" ref="AH9:AH36" si="22">AH8+1</f>
        <v>46176</v>
      </c>
      <c r="AI9" s="35" t="s">
        <v>38</v>
      </c>
      <c r="AJ9" s="59">
        <f t="shared" si="9"/>
        <v>46206</v>
      </c>
      <c r="AK9" s="63">
        <f t="shared" ref="AK9:AK37" si="23">AK8+1</f>
        <v>46206</v>
      </c>
      <c r="AL9" s="29" t="s">
        <v>38</v>
      </c>
      <c r="AM9" s="59">
        <f t="shared" si="10"/>
        <v>46237</v>
      </c>
      <c r="AN9" s="63">
        <f t="shared" ref="AN9:AN37" si="24">AN8+1</f>
        <v>46237</v>
      </c>
      <c r="AO9" s="29" t="s">
        <v>38</v>
      </c>
      <c r="AP9" s="100">
        <f t="shared" si="11"/>
        <v>46268</v>
      </c>
      <c r="AQ9" s="101">
        <f t="shared" ref="AQ9:AQ34" si="25">AQ8+1</f>
        <v>46268</v>
      </c>
      <c r="AR9" s="35"/>
    </row>
    <row r="10" spans="1:60" ht="19" customHeight="1">
      <c r="C10" s="76"/>
      <c r="D10" s="63">
        <f t="shared" si="12"/>
        <v>45873</v>
      </c>
      <c r="E10" s="29"/>
      <c r="F10" s="69">
        <f t="shared" si="0"/>
        <v>45904</v>
      </c>
      <c r="G10" s="63">
        <f t="shared" si="13"/>
        <v>45904</v>
      </c>
      <c r="H10" s="29" t="s">
        <v>38</v>
      </c>
      <c r="I10" s="59">
        <f t="shared" si="1"/>
        <v>45934</v>
      </c>
      <c r="J10" s="63">
        <f t="shared" si="14"/>
        <v>45934</v>
      </c>
      <c r="K10" s="58"/>
      <c r="L10" s="59">
        <f t="shared" si="2"/>
        <v>45965</v>
      </c>
      <c r="M10" s="66">
        <f t="shared" si="15"/>
        <v>45965</v>
      </c>
      <c r="N10" s="29" t="s">
        <v>34</v>
      </c>
      <c r="O10" s="59">
        <f t="shared" si="3"/>
        <v>45995</v>
      </c>
      <c r="P10" s="63">
        <f t="shared" si="16"/>
        <v>45995</v>
      </c>
      <c r="Q10" s="37" t="s">
        <v>34</v>
      </c>
      <c r="R10" s="62"/>
      <c r="S10" s="70">
        <f t="shared" si="17"/>
        <v>46026</v>
      </c>
      <c r="T10" s="58"/>
      <c r="U10" s="59">
        <f t="shared" si="4"/>
        <v>46057</v>
      </c>
      <c r="V10" s="63">
        <f t="shared" si="18"/>
        <v>46057</v>
      </c>
      <c r="W10" s="35" t="s">
        <v>34</v>
      </c>
      <c r="X10" s="59">
        <f t="shared" si="5"/>
        <v>46085</v>
      </c>
      <c r="Y10" s="63">
        <f t="shared" si="19"/>
        <v>46085</v>
      </c>
      <c r="Z10" s="35" t="s">
        <v>38</v>
      </c>
      <c r="AA10" s="59">
        <f t="shared" si="6"/>
        <v>46116</v>
      </c>
      <c r="AB10" s="63">
        <f t="shared" si="20"/>
        <v>46116</v>
      </c>
      <c r="AC10" s="58"/>
      <c r="AD10" s="59">
        <f t="shared" si="7"/>
        <v>46146</v>
      </c>
      <c r="AE10" s="66">
        <f t="shared" si="21"/>
        <v>46146</v>
      </c>
      <c r="AF10" s="35" t="s">
        <v>35</v>
      </c>
      <c r="AG10" s="59">
        <f t="shared" si="8"/>
        <v>46177</v>
      </c>
      <c r="AH10" s="66">
        <f t="shared" si="22"/>
        <v>46177</v>
      </c>
      <c r="AI10" s="35" t="s">
        <v>38</v>
      </c>
      <c r="AJ10" s="59">
        <f t="shared" si="9"/>
        <v>46207</v>
      </c>
      <c r="AK10" s="63">
        <f t="shared" si="23"/>
        <v>46207</v>
      </c>
      <c r="AL10" s="58"/>
      <c r="AM10" s="59">
        <f t="shared" si="10"/>
        <v>46238</v>
      </c>
      <c r="AN10" s="63">
        <f t="shared" si="24"/>
        <v>46238</v>
      </c>
      <c r="AO10" s="29" t="s">
        <v>38</v>
      </c>
      <c r="AP10" s="100">
        <f t="shared" si="11"/>
        <v>46269</v>
      </c>
      <c r="AQ10" s="101">
        <f t="shared" si="25"/>
        <v>46269</v>
      </c>
      <c r="AR10" s="35"/>
    </row>
    <row r="11" spans="1:60" ht="19" customHeight="1">
      <c r="C11" s="76"/>
      <c r="D11" s="63">
        <f t="shared" si="12"/>
        <v>45874</v>
      </c>
      <c r="E11" s="29"/>
      <c r="F11" s="69">
        <f t="shared" si="0"/>
        <v>45905</v>
      </c>
      <c r="G11" s="63">
        <f t="shared" si="13"/>
        <v>45905</v>
      </c>
      <c r="H11" s="29" t="s">
        <v>38</v>
      </c>
      <c r="I11" s="59">
        <f t="shared" si="1"/>
        <v>45935</v>
      </c>
      <c r="J11" s="63">
        <f t="shared" si="14"/>
        <v>45935</v>
      </c>
      <c r="K11" s="58"/>
      <c r="L11" s="59">
        <f t="shared" si="2"/>
        <v>45966</v>
      </c>
      <c r="M11" s="63">
        <f t="shared" si="15"/>
        <v>45966</v>
      </c>
      <c r="N11" s="29" t="s">
        <v>34</v>
      </c>
      <c r="O11" s="59">
        <f t="shared" si="3"/>
        <v>45996</v>
      </c>
      <c r="P11" s="63">
        <f t="shared" si="16"/>
        <v>45996</v>
      </c>
      <c r="Q11" s="37" t="s">
        <v>34</v>
      </c>
      <c r="R11" s="62"/>
      <c r="S11" s="67">
        <f t="shared" si="17"/>
        <v>46027</v>
      </c>
      <c r="T11" s="35" t="s">
        <v>38</v>
      </c>
      <c r="U11" s="59">
        <f t="shared" si="4"/>
        <v>46058</v>
      </c>
      <c r="V11" s="63">
        <f t="shared" si="18"/>
        <v>46058</v>
      </c>
      <c r="W11" s="35" t="s">
        <v>34</v>
      </c>
      <c r="X11" s="59">
        <f t="shared" si="5"/>
        <v>46086</v>
      </c>
      <c r="Y11" s="63">
        <f t="shared" si="19"/>
        <v>46086</v>
      </c>
      <c r="Z11" s="35" t="s">
        <v>38</v>
      </c>
      <c r="AA11" s="59">
        <f t="shared" si="6"/>
        <v>46117</v>
      </c>
      <c r="AB11" s="63">
        <f t="shared" si="20"/>
        <v>46117</v>
      </c>
      <c r="AC11" s="58"/>
      <c r="AD11" s="59">
        <f t="shared" si="7"/>
        <v>46147</v>
      </c>
      <c r="AE11" s="66">
        <f t="shared" si="21"/>
        <v>46147</v>
      </c>
      <c r="AF11" s="35" t="s">
        <v>35</v>
      </c>
      <c r="AG11" s="59">
        <f t="shared" si="8"/>
        <v>46178</v>
      </c>
      <c r="AH11" s="63">
        <f t="shared" si="22"/>
        <v>46178</v>
      </c>
      <c r="AI11" s="35" t="s">
        <v>38</v>
      </c>
      <c r="AJ11" s="59">
        <f t="shared" si="9"/>
        <v>46208</v>
      </c>
      <c r="AK11" s="63">
        <f t="shared" si="23"/>
        <v>46208</v>
      </c>
      <c r="AL11" s="58"/>
      <c r="AM11" s="59">
        <f t="shared" si="10"/>
        <v>46239</v>
      </c>
      <c r="AN11" s="63">
        <f t="shared" si="24"/>
        <v>46239</v>
      </c>
      <c r="AO11" s="29" t="s">
        <v>38</v>
      </c>
      <c r="AP11" s="100">
        <f t="shared" si="11"/>
        <v>46270</v>
      </c>
      <c r="AQ11" s="101">
        <f t="shared" si="25"/>
        <v>46270</v>
      </c>
      <c r="AR11" s="104"/>
    </row>
    <row r="12" spans="1:60" ht="19" customHeight="1">
      <c r="C12" s="76"/>
      <c r="D12" s="63">
        <f t="shared" si="12"/>
        <v>45875</v>
      </c>
      <c r="E12" s="29"/>
      <c r="F12" s="69">
        <f t="shared" si="0"/>
        <v>45906</v>
      </c>
      <c r="G12" s="63">
        <f t="shared" si="13"/>
        <v>45906</v>
      </c>
      <c r="H12" s="58"/>
      <c r="I12" s="59">
        <f t="shared" si="1"/>
        <v>45936</v>
      </c>
      <c r="J12" s="66">
        <f t="shared" si="14"/>
        <v>45936</v>
      </c>
      <c r="K12" s="35" t="s">
        <v>34</v>
      </c>
      <c r="L12" s="59">
        <f t="shared" si="2"/>
        <v>45967</v>
      </c>
      <c r="M12" s="63">
        <f t="shared" si="15"/>
        <v>45967</v>
      </c>
      <c r="N12" s="29" t="s">
        <v>34</v>
      </c>
      <c r="O12" s="59">
        <f t="shared" si="3"/>
        <v>45997</v>
      </c>
      <c r="P12" s="63">
        <f t="shared" si="16"/>
        <v>45997</v>
      </c>
      <c r="Q12" s="71"/>
      <c r="R12" s="62"/>
      <c r="S12" s="67">
        <f t="shared" si="17"/>
        <v>46028</v>
      </c>
      <c r="T12" s="35" t="s">
        <v>38</v>
      </c>
      <c r="U12" s="59">
        <f t="shared" si="4"/>
        <v>46059</v>
      </c>
      <c r="V12" s="63">
        <f t="shared" si="18"/>
        <v>46059</v>
      </c>
      <c r="W12" s="35" t="s">
        <v>34</v>
      </c>
      <c r="X12" s="59">
        <f t="shared" si="5"/>
        <v>46087</v>
      </c>
      <c r="Y12" s="63">
        <f t="shared" si="19"/>
        <v>46087</v>
      </c>
      <c r="Z12" s="35" t="s">
        <v>38</v>
      </c>
      <c r="AA12" s="59">
        <f t="shared" si="6"/>
        <v>46118</v>
      </c>
      <c r="AB12" s="66">
        <f t="shared" si="20"/>
        <v>46118</v>
      </c>
      <c r="AC12" s="64"/>
      <c r="AD12" s="59">
        <f t="shared" si="7"/>
        <v>46148</v>
      </c>
      <c r="AE12" s="63">
        <f t="shared" si="21"/>
        <v>46148</v>
      </c>
      <c r="AF12" s="35" t="s">
        <v>35</v>
      </c>
      <c r="AG12" s="59">
        <f t="shared" si="8"/>
        <v>46179</v>
      </c>
      <c r="AH12" s="63">
        <f t="shared" si="22"/>
        <v>46179</v>
      </c>
      <c r="AI12" s="58"/>
      <c r="AJ12" s="59">
        <f t="shared" si="9"/>
        <v>46209</v>
      </c>
      <c r="AK12" s="63">
        <f t="shared" si="23"/>
        <v>46209</v>
      </c>
      <c r="AL12" s="29" t="s">
        <v>38</v>
      </c>
      <c r="AM12" s="59">
        <f t="shared" si="10"/>
        <v>46240</v>
      </c>
      <c r="AN12" s="63">
        <f t="shared" si="24"/>
        <v>46240</v>
      </c>
      <c r="AO12" s="29" t="s">
        <v>38</v>
      </c>
      <c r="AP12" s="100">
        <f t="shared" si="11"/>
        <v>46271</v>
      </c>
      <c r="AQ12" s="101">
        <f t="shared" si="25"/>
        <v>46271</v>
      </c>
      <c r="AR12" s="104"/>
    </row>
    <row r="13" spans="1:60" ht="19" customHeight="1">
      <c r="C13" s="76"/>
      <c r="D13" s="63">
        <f t="shared" si="12"/>
        <v>45876</v>
      </c>
      <c r="E13" s="29"/>
      <c r="F13" s="69">
        <f t="shared" si="0"/>
        <v>45907</v>
      </c>
      <c r="G13" s="63">
        <f t="shared" si="13"/>
        <v>45907</v>
      </c>
      <c r="H13" s="58"/>
      <c r="I13" s="59">
        <f t="shared" si="1"/>
        <v>45937</v>
      </c>
      <c r="J13" s="66">
        <f t="shared" si="14"/>
        <v>45937</v>
      </c>
      <c r="K13" s="35" t="s">
        <v>34</v>
      </c>
      <c r="L13" s="59">
        <f t="shared" si="2"/>
        <v>45968</v>
      </c>
      <c r="M13" s="63">
        <f t="shared" si="15"/>
        <v>45968</v>
      </c>
      <c r="N13" s="29" t="s">
        <v>34</v>
      </c>
      <c r="O13" s="59">
        <f t="shared" si="3"/>
        <v>45998</v>
      </c>
      <c r="P13" s="63">
        <f t="shared" si="16"/>
        <v>45998</v>
      </c>
      <c r="Q13" s="71"/>
      <c r="R13" s="62"/>
      <c r="S13" s="70">
        <f t="shared" si="17"/>
        <v>46029</v>
      </c>
      <c r="T13" s="35" t="s">
        <v>38</v>
      </c>
      <c r="U13" s="59">
        <f t="shared" si="4"/>
        <v>46060</v>
      </c>
      <c r="V13" s="63">
        <f t="shared" si="18"/>
        <v>46060</v>
      </c>
      <c r="W13" s="58"/>
      <c r="X13" s="59">
        <f t="shared" si="5"/>
        <v>46088</v>
      </c>
      <c r="Y13" s="63">
        <f t="shared" si="19"/>
        <v>46088</v>
      </c>
      <c r="Z13" s="58"/>
      <c r="AA13" s="59">
        <f t="shared" si="6"/>
        <v>46119</v>
      </c>
      <c r="AB13" s="66">
        <f t="shared" si="20"/>
        <v>46119</v>
      </c>
      <c r="AC13" s="35" t="s">
        <v>34</v>
      </c>
      <c r="AD13" s="59">
        <f t="shared" si="7"/>
        <v>46149</v>
      </c>
      <c r="AE13" s="63">
        <f t="shared" si="21"/>
        <v>46149</v>
      </c>
      <c r="AF13" s="35" t="s">
        <v>35</v>
      </c>
      <c r="AG13" s="59">
        <f t="shared" si="8"/>
        <v>46180</v>
      </c>
      <c r="AH13" s="63">
        <f t="shared" si="22"/>
        <v>46180</v>
      </c>
      <c r="AI13" s="58"/>
      <c r="AJ13" s="59">
        <f t="shared" si="9"/>
        <v>46210</v>
      </c>
      <c r="AK13" s="63">
        <f t="shared" si="23"/>
        <v>46210</v>
      </c>
      <c r="AL13" s="29" t="s">
        <v>38</v>
      </c>
      <c r="AM13" s="59">
        <f t="shared" si="10"/>
        <v>46241</v>
      </c>
      <c r="AN13" s="63">
        <f t="shared" si="24"/>
        <v>46241</v>
      </c>
      <c r="AO13" s="29" t="s">
        <v>38</v>
      </c>
      <c r="AP13" s="100">
        <f t="shared" si="11"/>
        <v>46272</v>
      </c>
      <c r="AQ13" s="101">
        <f t="shared" si="25"/>
        <v>46272</v>
      </c>
      <c r="AR13" s="102"/>
    </row>
    <row r="14" spans="1:60" ht="19" customHeight="1">
      <c r="C14" s="76"/>
      <c r="D14" s="63">
        <f t="shared" si="12"/>
        <v>45877</v>
      </c>
      <c r="E14" s="29"/>
      <c r="F14" s="69">
        <f t="shared" si="0"/>
        <v>45908</v>
      </c>
      <c r="G14" s="63">
        <f t="shared" si="13"/>
        <v>45908</v>
      </c>
      <c r="H14" s="29" t="s">
        <v>67</v>
      </c>
      <c r="I14" s="59">
        <f t="shared" si="1"/>
        <v>45938</v>
      </c>
      <c r="J14" s="63">
        <f t="shared" si="14"/>
        <v>45938</v>
      </c>
      <c r="K14" s="35" t="s">
        <v>34</v>
      </c>
      <c r="L14" s="59">
        <f t="shared" si="2"/>
        <v>45969</v>
      </c>
      <c r="M14" s="63">
        <f t="shared" si="15"/>
        <v>45969</v>
      </c>
      <c r="N14" s="58"/>
      <c r="O14" s="59">
        <f t="shared" si="3"/>
        <v>45999</v>
      </c>
      <c r="P14" s="66">
        <f t="shared" si="16"/>
        <v>45999</v>
      </c>
      <c r="Q14" s="37" t="s">
        <v>34</v>
      </c>
      <c r="R14" s="62"/>
      <c r="S14" s="70">
        <f t="shared" si="17"/>
        <v>46030</v>
      </c>
      <c r="T14" s="35" t="s">
        <v>38</v>
      </c>
      <c r="U14" s="59">
        <f t="shared" si="4"/>
        <v>46061</v>
      </c>
      <c r="V14" s="63">
        <f t="shared" si="18"/>
        <v>46061</v>
      </c>
      <c r="W14" s="58"/>
      <c r="X14" s="59">
        <f t="shared" si="5"/>
        <v>46089</v>
      </c>
      <c r="Y14" s="63">
        <f t="shared" si="19"/>
        <v>46089</v>
      </c>
      <c r="Z14" s="58"/>
      <c r="AA14" s="59">
        <f t="shared" si="6"/>
        <v>46120</v>
      </c>
      <c r="AB14" s="63">
        <f t="shared" si="20"/>
        <v>46120</v>
      </c>
      <c r="AC14" s="35" t="s">
        <v>34</v>
      </c>
      <c r="AD14" s="59">
        <f t="shared" si="7"/>
        <v>46150</v>
      </c>
      <c r="AE14" s="66">
        <f t="shared" si="21"/>
        <v>46150</v>
      </c>
      <c r="AF14" s="64"/>
      <c r="AG14" s="59">
        <f t="shared" si="8"/>
        <v>46181</v>
      </c>
      <c r="AH14" s="63">
        <f t="shared" si="22"/>
        <v>46181</v>
      </c>
      <c r="AI14" s="29" t="s">
        <v>38</v>
      </c>
      <c r="AJ14" s="59">
        <f t="shared" si="9"/>
        <v>46211</v>
      </c>
      <c r="AK14" s="63">
        <f t="shared" si="23"/>
        <v>46211</v>
      </c>
      <c r="AL14" s="29" t="s">
        <v>38</v>
      </c>
      <c r="AM14" s="59">
        <f t="shared" si="10"/>
        <v>46242</v>
      </c>
      <c r="AN14" s="63">
        <f t="shared" si="24"/>
        <v>46242</v>
      </c>
      <c r="AO14" s="58"/>
      <c r="AP14" s="100">
        <f t="shared" si="11"/>
        <v>46273</v>
      </c>
      <c r="AQ14" s="101">
        <f t="shared" si="25"/>
        <v>46273</v>
      </c>
      <c r="AR14" s="102"/>
    </row>
    <row r="15" spans="1:60" ht="19" customHeight="1">
      <c r="C15" s="76"/>
      <c r="D15" s="63">
        <f t="shared" si="12"/>
        <v>45878</v>
      </c>
      <c r="E15" s="58"/>
      <c r="F15" s="69">
        <f t="shared" si="0"/>
        <v>45909</v>
      </c>
      <c r="G15" s="63">
        <f t="shared" si="13"/>
        <v>45909</v>
      </c>
      <c r="H15" s="29" t="s">
        <v>34</v>
      </c>
      <c r="I15" s="59">
        <f t="shared" si="1"/>
        <v>45939</v>
      </c>
      <c r="J15" s="63">
        <f t="shared" si="14"/>
        <v>45939</v>
      </c>
      <c r="K15" s="35" t="s">
        <v>34</v>
      </c>
      <c r="L15" s="59">
        <f t="shared" si="2"/>
        <v>45970</v>
      </c>
      <c r="M15" s="63">
        <f t="shared" si="15"/>
        <v>45970</v>
      </c>
      <c r="N15" s="58"/>
      <c r="O15" s="59">
        <f t="shared" si="3"/>
        <v>46000</v>
      </c>
      <c r="P15" s="66">
        <f t="shared" si="16"/>
        <v>46000</v>
      </c>
      <c r="Q15" s="37" t="s">
        <v>34</v>
      </c>
      <c r="R15" s="62"/>
      <c r="S15" s="70">
        <f t="shared" si="17"/>
        <v>46031</v>
      </c>
      <c r="T15" s="35" t="s">
        <v>38</v>
      </c>
      <c r="U15" s="59">
        <f t="shared" si="4"/>
        <v>46062</v>
      </c>
      <c r="V15" s="66">
        <f t="shared" si="18"/>
        <v>46062</v>
      </c>
      <c r="W15" s="35" t="s">
        <v>34</v>
      </c>
      <c r="X15" s="59">
        <f t="shared" si="5"/>
        <v>46090</v>
      </c>
      <c r="Y15" s="66">
        <f t="shared" si="19"/>
        <v>46090</v>
      </c>
      <c r="Z15" s="35" t="s">
        <v>38</v>
      </c>
      <c r="AA15" s="59">
        <f t="shared" si="6"/>
        <v>46121</v>
      </c>
      <c r="AB15" s="63">
        <f t="shared" si="20"/>
        <v>46121</v>
      </c>
      <c r="AC15" s="35" t="s">
        <v>34</v>
      </c>
      <c r="AD15" s="59">
        <f t="shared" si="7"/>
        <v>46151</v>
      </c>
      <c r="AE15" s="63">
        <f t="shared" si="21"/>
        <v>46151</v>
      </c>
      <c r="AF15" s="58"/>
      <c r="AG15" s="59">
        <f t="shared" si="8"/>
        <v>46182</v>
      </c>
      <c r="AH15" s="63">
        <f t="shared" si="22"/>
        <v>46182</v>
      </c>
      <c r="AI15" s="29" t="s">
        <v>38</v>
      </c>
      <c r="AJ15" s="59">
        <f t="shared" si="9"/>
        <v>46212</v>
      </c>
      <c r="AK15" s="63">
        <f t="shared" si="23"/>
        <v>46212</v>
      </c>
      <c r="AL15" s="29" t="s">
        <v>38</v>
      </c>
      <c r="AM15" s="59">
        <f t="shared" si="10"/>
        <v>46243</v>
      </c>
      <c r="AN15" s="63">
        <f t="shared" si="24"/>
        <v>46243</v>
      </c>
      <c r="AO15" s="58"/>
      <c r="AP15" s="100">
        <f t="shared" si="11"/>
        <v>46274</v>
      </c>
      <c r="AQ15" s="101">
        <f t="shared" si="25"/>
        <v>46274</v>
      </c>
      <c r="AR15" s="102"/>
    </row>
    <row r="16" spans="1:60" ht="19" customHeight="1">
      <c r="C16" s="76"/>
      <c r="D16" s="63">
        <f t="shared" si="12"/>
        <v>45879</v>
      </c>
      <c r="E16" s="58"/>
      <c r="F16" s="69">
        <f t="shared" si="0"/>
        <v>45910</v>
      </c>
      <c r="G16" s="63">
        <f t="shared" si="13"/>
        <v>45910</v>
      </c>
      <c r="H16" s="29" t="s">
        <v>34</v>
      </c>
      <c r="I16" s="59">
        <f t="shared" si="1"/>
        <v>45940</v>
      </c>
      <c r="J16" s="63">
        <f t="shared" si="14"/>
        <v>45940</v>
      </c>
      <c r="K16" s="35" t="s">
        <v>34</v>
      </c>
      <c r="L16" s="59">
        <f t="shared" si="2"/>
        <v>45971</v>
      </c>
      <c r="M16" s="66">
        <f t="shared" si="15"/>
        <v>45971</v>
      </c>
      <c r="N16" s="35" t="s">
        <v>34</v>
      </c>
      <c r="O16" s="59">
        <f t="shared" si="3"/>
        <v>46001</v>
      </c>
      <c r="P16" s="63">
        <f t="shared" si="16"/>
        <v>46001</v>
      </c>
      <c r="Q16" s="37" t="s">
        <v>34</v>
      </c>
      <c r="R16" s="62"/>
      <c r="S16" s="70">
        <f t="shared" si="17"/>
        <v>46032</v>
      </c>
      <c r="T16" s="58"/>
      <c r="U16" s="59">
        <f t="shared" si="4"/>
        <v>46063</v>
      </c>
      <c r="V16" s="66">
        <f t="shared" si="18"/>
        <v>46063</v>
      </c>
      <c r="W16" s="35" t="s">
        <v>34</v>
      </c>
      <c r="X16" s="59">
        <f t="shared" si="5"/>
        <v>46091</v>
      </c>
      <c r="Y16" s="66">
        <f t="shared" si="19"/>
        <v>46091</v>
      </c>
      <c r="Z16" s="35" t="s">
        <v>38</v>
      </c>
      <c r="AA16" s="59">
        <f t="shared" si="6"/>
        <v>46122</v>
      </c>
      <c r="AB16" s="63">
        <f t="shared" si="20"/>
        <v>46122</v>
      </c>
      <c r="AC16" s="35" t="s">
        <v>34</v>
      </c>
      <c r="AD16" s="59">
        <f t="shared" si="7"/>
        <v>46152</v>
      </c>
      <c r="AE16" s="63">
        <f t="shared" si="21"/>
        <v>46152</v>
      </c>
      <c r="AF16" s="58"/>
      <c r="AG16" s="59">
        <f t="shared" si="8"/>
        <v>46183</v>
      </c>
      <c r="AH16" s="63">
        <f t="shared" si="22"/>
        <v>46183</v>
      </c>
      <c r="AI16" s="29" t="s">
        <v>38</v>
      </c>
      <c r="AJ16" s="59">
        <f t="shared" si="9"/>
        <v>46213</v>
      </c>
      <c r="AK16" s="63">
        <f t="shared" si="23"/>
        <v>46213</v>
      </c>
      <c r="AL16" s="29" t="s">
        <v>38</v>
      </c>
      <c r="AM16" s="59">
        <f t="shared" si="10"/>
        <v>46244</v>
      </c>
      <c r="AN16" s="63">
        <f t="shared" si="24"/>
        <v>46244</v>
      </c>
      <c r="AO16" s="29" t="s">
        <v>38</v>
      </c>
      <c r="AP16" s="100">
        <f t="shared" si="11"/>
        <v>46275</v>
      </c>
      <c r="AQ16" s="101">
        <f t="shared" si="25"/>
        <v>46275</v>
      </c>
      <c r="AR16" s="102"/>
    </row>
    <row r="17" spans="3:44" ht="19" customHeight="1">
      <c r="C17" s="76"/>
      <c r="D17" s="63">
        <f t="shared" si="12"/>
        <v>45880</v>
      </c>
      <c r="E17" s="29"/>
      <c r="F17" s="69">
        <f t="shared" si="0"/>
        <v>45911</v>
      </c>
      <c r="G17" s="63">
        <f t="shared" si="13"/>
        <v>45911</v>
      </c>
      <c r="H17" s="29" t="s">
        <v>34</v>
      </c>
      <c r="I17" s="59">
        <f t="shared" si="1"/>
        <v>45941</v>
      </c>
      <c r="J17" s="63">
        <f t="shared" si="14"/>
        <v>45941</v>
      </c>
      <c r="K17" s="58"/>
      <c r="L17" s="59">
        <f t="shared" si="2"/>
        <v>45972</v>
      </c>
      <c r="M17" s="63">
        <f t="shared" si="15"/>
        <v>45972</v>
      </c>
      <c r="N17" s="58"/>
      <c r="O17" s="59">
        <f t="shared" si="3"/>
        <v>46002</v>
      </c>
      <c r="P17" s="63">
        <f t="shared" si="16"/>
        <v>46002</v>
      </c>
      <c r="Q17" s="37" t="s">
        <v>34</v>
      </c>
      <c r="R17" s="62"/>
      <c r="S17" s="70">
        <f t="shared" si="17"/>
        <v>46033</v>
      </c>
      <c r="T17" s="58"/>
      <c r="U17" s="59">
        <f t="shared" si="4"/>
        <v>46064</v>
      </c>
      <c r="V17" s="63">
        <f t="shared" si="18"/>
        <v>46064</v>
      </c>
      <c r="W17" s="35" t="s">
        <v>34</v>
      </c>
      <c r="X17" s="59">
        <f t="shared" si="5"/>
        <v>46092</v>
      </c>
      <c r="Y17" s="63">
        <f t="shared" si="19"/>
        <v>46092</v>
      </c>
      <c r="Z17" s="35" t="s">
        <v>38</v>
      </c>
      <c r="AA17" s="59">
        <f t="shared" si="6"/>
        <v>46123</v>
      </c>
      <c r="AB17" s="63">
        <f t="shared" si="20"/>
        <v>46123</v>
      </c>
      <c r="AC17" s="58"/>
      <c r="AD17" s="59">
        <f t="shared" si="7"/>
        <v>46153</v>
      </c>
      <c r="AE17" s="66">
        <f t="shared" si="21"/>
        <v>46153</v>
      </c>
      <c r="AF17" s="29" t="s">
        <v>35</v>
      </c>
      <c r="AG17" s="59">
        <f t="shared" si="8"/>
        <v>46184</v>
      </c>
      <c r="AH17" s="63">
        <f t="shared" si="22"/>
        <v>46184</v>
      </c>
      <c r="AI17" s="29" t="s">
        <v>38</v>
      </c>
      <c r="AJ17" s="59">
        <f t="shared" si="9"/>
        <v>46214</v>
      </c>
      <c r="AK17" s="63">
        <f t="shared" si="23"/>
        <v>46214</v>
      </c>
      <c r="AL17" s="58"/>
      <c r="AM17" s="59">
        <f t="shared" si="10"/>
        <v>46245</v>
      </c>
      <c r="AN17" s="63">
        <f t="shared" si="24"/>
        <v>46245</v>
      </c>
      <c r="AO17" s="29" t="s">
        <v>38</v>
      </c>
      <c r="AP17" s="100">
        <f t="shared" si="11"/>
        <v>46276</v>
      </c>
      <c r="AQ17" s="101">
        <f t="shared" si="25"/>
        <v>46276</v>
      </c>
      <c r="AR17" s="102"/>
    </row>
    <row r="18" spans="3:44" ht="19" customHeight="1">
      <c r="C18" s="76"/>
      <c r="D18" s="63">
        <f t="shared" si="12"/>
        <v>45881</v>
      </c>
      <c r="E18" s="29"/>
      <c r="F18" s="69">
        <f t="shared" si="0"/>
        <v>45912</v>
      </c>
      <c r="G18" s="63">
        <f t="shared" si="13"/>
        <v>45912</v>
      </c>
      <c r="H18" s="29" t="s">
        <v>34</v>
      </c>
      <c r="I18" s="59">
        <f t="shared" si="1"/>
        <v>45942</v>
      </c>
      <c r="J18" s="73">
        <f t="shared" si="14"/>
        <v>45942</v>
      </c>
      <c r="K18" s="58"/>
      <c r="L18" s="59">
        <f t="shared" si="2"/>
        <v>45973</v>
      </c>
      <c r="M18" s="63">
        <f t="shared" si="15"/>
        <v>45973</v>
      </c>
      <c r="N18" s="35" t="s">
        <v>34</v>
      </c>
      <c r="O18" s="59">
        <f t="shared" si="3"/>
        <v>46003</v>
      </c>
      <c r="P18" s="63">
        <f t="shared" si="16"/>
        <v>46003</v>
      </c>
      <c r="Q18" s="37" t="s">
        <v>34</v>
      </c>
      <c r="R18" s="62"/>
      <c r="S18" s="67">
        <f t="shared" si="17"/>
        <v>46034</v>
      </c>
      <c r="T18" s="35" t="s">
        <v>35</v>
      </c>
      <c r="U18" s="59">
        <f t="shared" si="4"/>
        <v>46065</v>
      </c>
      <c r="V18" s="63">
        <f t="shared" si="18"/>
        <v>46065</v>
      </c>
      <c r="W18" s="35" t="s">
        <v>34</v>
      </c>
      <c r="X18" s="59">
        <f t="shared" si="5"/>
        <v>46093</v>
      </c>
      <c r="Y18" s="63">
        <f t="shared" si="19"/>
        <v>46093</v>
      </c>
      <c r="Z18" s="35" t="s">
        <v>38</v>
      </c>
      <c r="AA18" s="59">
        <f t="shared" si="6"/>
        <v>46124</v>
      </c>
      <c r="AB18" s="63">
        <f t="shared" si="20"/>
        <v>46124</v>
      </c>
      <c r="AC18" s="58"/>
      <c r="AD18" s="59">
        <f t="shared" si="7"/>
        <v>46154</v>
      </c>
      <c r="AE18" s="66">
        <f t="shared" si="21"/>
        <v>46154</v>
      </c>
      <c r="AF18" s="35" t="s">
        <v>35</v>
      </c>
      <c r="AG18" s="59">
        <f t="shared" si="8"/>
        <v>46185</v>
      </c>
      <c r="AH18" s="72">
        <f t="shared" si="22"/>
        <v>46185</v>
      </c>
      <c r="AI18" s="29" t="s">
        <v>38</v>
      </c>
      <c r="AJ18" s="59">
        <f t="shared" si="9"/>
        <v>46215</v>
      </c>
      <c r="AK18" s="63">
        <f t="shared" si="23"/>
        <v>46215</v>
      </c>
      <c r="AL18" s="58"/>
      <c r="AM18" s="59">
        <f t="shared" si="10"/>
        <v>46246</v>
      </c>
      <c r="AN18" s="63">
        <f t="shared" si="24"/>
        <v>46246</v>
      </c>
      <c r="AO18" s="29" t="s">
        <v>38</v>
      </c>
      <c r="AP18" s="100">
        <f t="shared" si="11"/>
        <v>46277</v>
      </c>
      <c r="AQ18" s="101">
        <f t="shared" si="25"/>
        <v>46277</v>
      </c>
      <c r="AR18" s="104"/>
    </row>
    <row r="19" spans="3:44" ht="19" customHeight="1">
      <c r="C19" s="76"/>
      <c r="D19" s="63">
        <f t="shared" si="12"/>
        <v>45882</v>
      </c>
      <c r="E19" s="29"/>
      <c r="F19" s="69">
        <f t="shared" si="0"/>
        <v>45913</v>
      </c>
      <c r="G19" s="63">
        <f t="shared" si="13"/>
        <v>45913</v>
      </c>
      <c r="H19" s="58"/>
      <c r="I19" s="59">
        <f t="shared" si="1"/>
        <v>45943</v>
      </c>
      <c r="J19" s="96">
        <f t="shared" si="14"/>
        <v>45943</v>
      </c>
      <c r="K19" s="95" t="s">
        <v>34</v>
      </c>
      <c r="L19" s="59">
        <f t="shared" si="2"/>
        <v>45974</v>
      </c>
      <c r="M19" s="63">
        <f t="shared" si="15"/>
        <v>45974</v>
      </c>
      <c r="N19" s="35" t="s">
        <v>34</v>
      </c>
      <c r="O19" s="59">
        <f t="shared" si="3"/>
        <v>46004</v>
      </c>
      <c r="P19" s="63">
        <f t="shared" si="16"/>
        <v>46004</v>
      </c>
      <c r="Q19" s="71"/>
      <c r="R19" s="62"/>
      <c r="S19" s="67">
        <f t="shared" si="17"/>
        <v>46035</v>
      </c>
      <c r="T19" s="35" t="s">
        <v>35</v>
      </c>
      <c r="U19" s="59">
        <f t="shared" si="4"/>
        <v>46066</v>
      </c>
      <c r="V19" s="63">
        <f t="shared" si="18"/>
        <v>46066</v>
      </c>
      <c r="W19" s="35" t="s">
        <v>34</v>
      </c>
      <c r="X19" s="59">
        <f t="shared" si="5"/>
        <v>46094</v>
      </c>
      <c r="Y19" s="63">
        <f t="shared" si="19"/>
        <v>46094</v>
      </c>
      <c r="Z19" s="35" t="s">
        <v>38</v>
      </c>
      <c r="AA19" s="59">
        <f t="shared" si="6"/>
        <v>46125</v>
      </c>
      <c r="AB19" s="66">
        <f t="shared" si="20"/>
        <v>46125</v>
      </c>
      <c r="AC19" s="35" t="s">
        <v>34</v>
      </c>
      <c r="AD19" s="59">
        <f t="shared" si="7"/>
        <v>46155</v>
      </c>
      <c r="AE19" s="63">
        <f t="shared" si="21"/>
        <v>46155</v>
      </c>
      <c r="AF19" s="35" t="s">
        <v>35</v>
      </c>
      <c r="AG19" s="59">
        <f t="shared" si="8"/>
        <v>46186</v>
      </c>
      <c r="AH19" s="57">
        <f t="shared" si="22"/>
        <v>46186</v>
      </c>
      <c r="AI19" s="58"/>
      <c r="AJ19" s="59">
        <f t="shared" si="9"/>
        <v>46216</v>
      </c>
      <c r="AK19" s="63">
        <f t="shared" si="23"/>
        <v>46216</v>
      </c>
      <c r="AL19" s="29" t="s">
        <v>38</v>
      </c>
      <c r="AM19" s="59">
        <f t="shared" si="10"/>
        <v>46247</v>
      </c>
      <c r="AN19" s="63">
        <f t="shared" si="24"/>
        <v>46247</v>
      </c>
      <c r="AO19" s="29" t="s">
        <v>38</v>
      </c>
      <c r="AP19" s="100">
        <f t="shared" si="11"/>
        <v>46278</v>
      </c>
      <c r="AQ19" s="101">
        <f t="shared" si="25"/>
        <v>46278</v>
      </c>
      <c r="AR19" s="104"/>
    </row>
    <row r="20" spans="3:44" ht="19" customHeight="1">
      <c r="C20" s="76"/>
      <c r="D20" s="63">
        <f t="shared" si="12"/>
        <v>45883</v>
      </c>
      <c r="E20" s="29"/>
      <c r="F20" s="69">
        <f t="shared" si="0"/>
        <v>45914</v>
      </c>
      <c r="G20" s="63">
        <f t="shared" si="13"/>
        <v>45914</v>
      </c>
      <c r="H20" s="58"/>
      <c r="I20" s="59">
        <f t="shared" si="1"/>
        <v>45944</v>
      </c>
      <c r="J20" s="60">
        <f t="shared" si="14"/>
        <v>45944</v>
      </c>
      <c r="K20" s="35" t="s">
        <v>34</v>
      </c>
      <c r="L20" s="59">
        <f t="shared" si="2"/>
        <v>45975</v>
      </c>
      <c r="M20" s="63">
        <f t="shared" si="15"/>
        <v>45975</v>
      </c>
      <c r="N20" s="35" t="s">
        <v>34</v>
      </c>
      <c r="O20" s="59">
        <f t="shared" si="3"/>
        <v>46005</v>
      </c>
      <c r="P20" s="63">
        <f t="shared" si="16"/>
        <v>46005</v>
      </c>
      <c r="Q20" s="71"/>
      <c r="R20" s="62"/>
      <c r="S20" s="70">
        <f t="shared" si="17"/>
        <v>46036</v>
      </c>
      <c r="T20" s="35" t="s">
        <v>35</v>
      </c>
      <c r="U20" s="59">
        <f t="shared" si="4"/>
        <v>46067</v>
      </c>
      <c r="V20" s="63">
        <f t="shared" si="18"/>
        <v>46067</v>
      </c>
      <c r="W20" s="58"/>
      <c r="X20" s="59">
        <f t="shared" si="5"/>
        <v>46095</v>
      </c>
      <c r="Y20" s="63">
        <f t="shared" si="19"/>
        <v>46095</v>
      </c>
      <c r="Z20" s="58"/>
      <c r="AA20" s="59">
        <f t="shared" si="6"/>
        <v>46126</v>
      </c>
      <c r="AB20" s="66">
        <f t="shared" si="20"/>
        <v>46126</v>
      </c>
      <c r="AC20" s="35" t="s">
        <v>34</v>
      </c>
      <c r="AD20" s="59">
        <f t="shared" si="7"/>
        <v>46156</v>
      </c>
      <c r="AE20" s="63">
        <f t="shared" si="21"/>
        <v>46156</v>
      </c>
      <c r="AF20" s="64"/>
      <c r="AG20" s="59">
        <f t="shared" si="8"/>
        <v>46187</v>
      </c>
      <c r="AH20" s="63">
        <f t="shared" si="22"/>
        <v>46187</v>
      </c>
      <c r="AI20" s="58"/>
      <c r="AJ20" s="59">
        <f t="shared" si="9"/>
        <v>46217</v>
      </c>
      <c r="AK20" s="63">
        <f t="shared" si="23"/>
        <v>46217</v>
      </c>
      <c r="AL20" s="58"/>
      <c r="AM20" s="59">
        <f t="shared" si="10"/>
        <v>46248</v>
      </c>
      <c r="AN20" s="63">
        <f t="shared" si="24"/>
        <v>46248</v>
      </c>
      <c r="AO20" s="29" t="s">
        <v>38</v>
      </c>
      <c r="AP20" s="100">
        <f t="shared" si="11"/>
        <v>46279</v>
      </c>
      <c r="AQ20" s="101">
        <f t="shared" si="25"/>
        <v>46279</v>
      </c>
      <c r="AR20" s="102"/>
    </row>
    <row r="21" spans="3:44" ht="19" customHeight="1">
      <c r="C21" s="76"/>
      <c r="D21" s="63">
        <f t="shared" si="12"/>
        <v>45884</v>
      </c>
      <c r="E21" s="58"/>
      <c r="F21" s="69">
        <f t="shared" si="0"/>
        <v>45915</v>
      </c>
      <c r="G21" s="63">
        <f t="shared" si="13"/>
        <v>45915</v>
      </c>
      <c r="H21" s="35" t="s">
        <v>34</v>
      </c>
      <c r="I21" s="59">
        <f t="shared" si="1"/>
        <v>45945</v>
      </c>
      <c r="J21" s="63">
        <f t="shared" si="14"/>
        <v>45945</v>
      </c>
      <c r="K21" s="35" t="s">
        <v>34</v>
      </c>
      <c r="L21" s="59">
        <f t="shared" si="2"/>
        <v>45976</v>
      </c>
      <c r="M21" s="63">
        <f t="shared" si="15"/>
        <v>45976</v>
      </c>
      <c r="N21" s="58"/>
      <c r="O21" s="59">
        <f t="shared" si="3"/>
        <v>46006</v>
      </c>
      <c r="P21" s="66">
        <f t="shared" si="16"/>
        <v>46006</v>
      </c>
      <c r="Q21" s="37" t="s">
        <v>38</v>
      </c>
      <c r="R21" s="62"/>
      <c r="S21" s="70">
        <f t="shared" si="17"/>
        <v>46037</v>
      </c>
      <c r="T21" s="35" t="s">
        <v>35</v>
      </c>
      <c r="U21" s="59">
        <f t="shared" si="4"/>
        <v>46068</v>
      </c>
      <c r="V21" s="63">
        <f t="shared" si="18"/>
        <v>46068</v>
      </c>
      <c r="W21" s="58"/>
      <c r="X21" s="59">
        <f t="shared" si="5"/>
        <v>46096</v>
      </c>
      <c r="Y21" s="63">
        <f t="shared" si="19"/>
        <v>46096</v>
      </c>
      <c r="Z21" s="58"/>
      <c r="AA21" s="59">
        <f t="shared" si="6"/>
        <v>46127</v>
      </c>
      <c r="AB21" s="63">
        <f t="shared" si="20"/>
        <v>46127</v>
      </c>
      <c r="AC21" s="35" t="s">
        <v>34</v>
      </c>
      <c r="AD21" s="59">
        <f t="shared" si="7"/>
        <v>46157</v>
      </c>
      <c r="AE21" s="63">
        <f t="shared" si="21"/>
        <v>46157</v>
      </c>
      <c r="AF21" s="29" t="s">
        <v>35</v>
      </c>
      <c r="AG21" s="59">
        <f t="shared" si="8"/>
        <v>46188</v>
      </c>
      <c r="AH21" s="66">
        <f t="shared" si="22"/>
        <v>46188</v>
      </c>
      <c r="AI21" s="29" t="s">
        <v>38</v>
      </c>
      <c r="AJ21" s="59">
        <f t="shared" si="9"/>
        <v>46218</v>
      </c>
      <c r="AK21" s="63">
        <f t="shared" si="23"/>
        <v>46218</v>
      </c>
      <c r="AL21" s="29" t="s">
        <v>38</v>
      </c>
      <c r="AM21" s="59">
        <f t="shared" si="10"/>
        <v>46249</v>
      </c>
      <c r="AN21" s="63">
        <f t="shared" si="24"/>
        <v>46249</v>
      </c>
      <c r="AO21" s="58"/>
      <c r="AP21" s="100">
        <f t="shared" si="11"/>
        <v>46280</v>
      </c>
      <c r="AQ21" s="101">
        <f t="shared" si="25"/>
        <v>46280</v>
      </c>
      <c r="AR21" s="102"/>
    </row>
    <row r="22" spans="3:44" ht="19" customHeight="1">
      <c r="C22" s="76"/>
      <c r="D22" s="63">
        <f t="shared" si="12"/>
        <v>45885</v>
      </c>
      <c r="E22" s="58"/>
      <c r="F22" s="69">
        <f t="shared" si="0"/>
        <v>45916</v>
      </c>
      <c r="G22" s="63">
        <f t="shared" si="13"/>
        <v>45916</v>
      </c>
      <c r="H22" s="35" t="s">
        <v>34</v>
      </c>
      <c r="I22" s="59">
        <f t="shared" si="1"/>
        <v>45946</v>
      </c>
      <c r="J22" s="73">
        <f t="shared" si="14"/>
        <v>45946</v>
      </c>
      <c r="K22" s="35" t="s">
        <v>34</v>
      </c>
      <c r="L22" s="59">
        <f t="shared" si="2"/>
        <v>45977</v>
      </c>
      <c r="M22" s="63">
        <f t="shared" si="15"/>
        <v>45977</v>
      </c>
      <c r="N22" s="58"/>
      <c r="O22" s="59">
        <f t="shared" si="3"/>
        <v>46007</v>
      </c>
      <c r="P22" s="66">
        <f t="shared" si="16"/>
        <v>46007</v>
      </c>
      <c r="Q22" s="37" t="s">
        <v>38</v>
      </c>
      <c r="R22" s="62"/>
      <c r="S22" s="70">
        <f t="shared" si="17"/>
        <v>46038</v>
      </c>
      <c r="T22" s="35" t="s">
        <v>35</v>
      </c>
      <c r="U22" s="59">
        <f t="shared" si="4"/>
        <v>46069</v>
      </c>
      <c r="V22" s="66">
        <f t="shared" si="18"/>
        <v>46069</v>
      </c>
      <c r="W22" s="35" t="s">
        <v>34</v>
      </c>
      <c r="X22" s="59">
        <f t="shared" si="5"/>
        <v>46097</v>
      </c>
      <c r="Y22" s="66">
        <f t="shared" si="19"/>
        <v>46097</v>
      </c>
      <c r="Z22" s="35" t="s">
        <v>34</v>
      </c>
      <c r="AA22" s="59">
        <f t="shared" si="6"/>
        <v>46128</v>
      </c>
      <c r="AB22" s="63">
        <f t="shared" si="20"/>
        <v>46128</v>
      </c>
      <c r="AC22" s="35" t="s">
        <v>34</v>
      </c>
      <c r="AD22" s="59">
        <f t="shared" si="7"/>
        <v>46158</v>
      </c>
      <c r="AE22" s="63">
        <f t="shared" si="21"/>
        <v>46158</v>
      </c>
      <c r="AF22" s="58"/>
      <c r="AG22" s="59">
        <f t="shared" si="8"/>
        <v>46189</v>
      </c>
      <c r="AH22" s="66">
        <f t="shared" si="22"/>
        <v>46189</v>
      </c>
      <c r="AI22" s="29" t="s">
        <v>38</v>
      </c>
      <c r="AJ22" s="59">
        <f t="shared" si="9"/>
        <v>46219</v>
      </c>
      <c r="AK22" s="63">
        <f t="shared" si="23"/>
        <v>46219</v>
      </c>
      <c r="AL22" s="29" t="s">
        <v>38</v>
      </c>
      <c r="AM22" s="59">
        <f t="shared" si="10"/>
        <v>46250</v>
      </c>
      <c r="AN22" s="63">
        <f t="shared" si="24"/>
        <v>46250</v>
      </c>
      <c r="AO22" s="58"/>
      <c r="AP22" s="100">
        <f t="shared" si="11"/>
        <v>46281</v>
      </c>
      <c r="AQ22" s="101">
        <f t="shared" si="25"/>
        <v>46281</v>
      </c>
      <c r="AR22" s="102"/>
    </row>
    <row r="23" spans="3:44" ht="19" customHeight="1">
      <c r="C23" s="76"/>
      <c r="D23" s="63">
        <f t="shared" si="12"/>
        <v>45886</v>
      </c>
      <c r="E23" s="58"/>
      <c r="F23" s="69">
        <f t="shared" si="0"/>
        <v>45917</v>
      </c>
      <c r="G23" s="63">
        <f t="shared" si="13"/>
        <v>45917</v>
      </c>
      <c r="H23" s="35" t="s">
        <v>34</v>
      </c>
      <c r="I23" s="59">
        <f t="shared" si="1"/>
        <v>45947</v>
      </c>
      <c r="J23" s="63">
        <f t="shared" si="14"/>
        <v>45947</v>
      </c>
      <c r="K23" s="35" t="s">
        <v>34</v>
      </c>
      <c r="L23" s="59">
        <f t="shared" si="2"/>
        <v>45978</v>
      </c>
      <c r="M23" s="66">
        <f t="shared" si="15"/>
        <v>45978</v>
      </c>
      <c r="N23" s="35" t="s">
        <v>34</v>
      </c>
      <c r="O23" s="59">
        <f t="shared" si="3"/>
        <v>46008</v>
      </c>
      <c r="P23" s="63">
        <f t="shared" si="16"/>
        <v>46008</v>
      </c>
      <c r="Q23" s="37" t="s">
        <v>38</v>
      </c>
      <c r="R23" s="62"/>
      <c r="S23" s="70">
        <f t="shared" si="17"/>
        <v>46039</v>
      </c>
      <c r="T23" s="58"/>
      <c r="U23" s="59">
        <f t="shared" si="4"/>
        <v>46070</v>
      </c>
      <c r="V23" s="66">
        <f t="shared" si="18"/>
        <v>46070</v>
      </c>
      <c r="W23" s="35" t="s">
        <v>34</v>
      </c>
      <c r="X23" s="59">
        <f t="shared" si="5"/>
        <v>46098</v>
      </c>
      <c r="Y23" s="66">
        <f t="shared" si="19"/>
        <v>46098</v>
      </c>
      <c r="Z23" s="35" t="s">
        <v>34</v>
      </c>
      <c r="AA23" s="59">
        <f t="shared" si="6"/>
        <v>46129</v>
      </c>
      <c r="AB23" s="63">
        <f t="shared" si="20"/>
        <v>46129</v>
      </c>
      <c r="AC23" s="35" t="s">
        <v>34</v>
      </c>
      <c r="AD23" s="59">
        <f t="shared" si="7"/>
        <v>46159</v>
      </c>
      <c r="AE23" s="63">
        <f t="shared" si="21"/>
        <v>46159</v>
      </c>
      <c r="AF23" s="58"/>
      <c r="AG23" s="59">
        <f t="shared" si="8"/>
        <v>46190</v>
      </c>
      <c r="AH23" s="66">
        <f t="shared" si="22"/>
        <v>46190</v>
      </c>
      <c r="AI23" s="29" t="s">
        <v>38</v>
      </c>
      <c r="AJ23" s="59">
        <f t="shared" si="9"/>
        <v>46220</v>
      </c>
      <c r="AK23" s="63">
        <f t="shared" si="23"/>
        <v>46220</v>
      </c>
      <c r="AL23" s="29" t="s">
        <v>38</v>
      </c>
      <c r="AM23" s="59">
        <f t="shared" si="10"/>
        <v>46251</v>
      </c>
      <c r="AN23" s="63">
        <f t="shared" si="24"/>
        <v>46251</v>
      </c>
      <c r="AO23" s="29" t="s">
        <v>38</v>
      </c>
      <c r="AP23" s="100">
        <f t="shared" si="11"/>
        <v>46282</v>
      </c>
      <c r="AQ23" s="101">
        <f t="shared" si="25"/>
        <v>46282</v>
      </c>
      <c r="AR23" s="102"/>
    </row>
    <row r="24" spans="3:44" ht="19" customHeight="1">
      <c r="C24" s="76"/>
      <c r="D24" s="63">
        <f t="shared" si="12"/>
        <v>45887</v>
      </c>
      <c r="E24" s="29"/>
      <c r="F24" s="69">
        <f t="shared" si="0"/>
        <v>45918</v>
      </c>
      <c r="G24" s="63">
        <f t="shared" si="13"/>
        <v>45918</v>
      </c>
      <c r="H24" s="35" t="s">
        <v>34</v>
      </c>
      <c r="I24" s="59">
        <f t="shared" si="1"/>
        <v>45948</v>
      </c>
      <c r="J24" s="57">
        <f t="shared" si="14"/>
        <v>45948</v>
      </c>
      <c r="K24" s="58"/>
      <c r="L24" s="59">
        <f t="shared" si="2"/>
        <v>45979</v>
      </c>
      <c r="M24" s="66">
        <f t="shared" si="15"/>
        <v>45979</v>
      </c>
      <c r="N24" s="35" t="s">
        <v>34</v>
      </c>
      <c r="O24" s="59">
        <f t="shared" si="3"/>
        <v>46009</v>
      </c>
      <c r="P24" s="63">
        <f t="shared" si="16"/>
        <v>46009</v>
      </c>
      <c r="Q24" s="37" t="s">
        <v>38</v>
      </c>
      <c r="R24" s="62"/>
      <c r="S24" s="70">
        <f t="shared" si="17"/>
        <v>46040</v>
      </c>
      <c r="T24" s="58"/>
      <c r="U24" s="59">
        <f t="shared" si="4"/>
        <v>46071</v>
      </c>
      <c r="V24" s="63">
        <f t="shared" si="18"/>
        <v>46071</v>
      </c>
      <c r="W24" s="35" t="s">
        <v>34</v>
      </c>
      <c r="X24" s="59">
        <f t="shared" si="5"/>
        <v>46099</v>
      </c>
      <c r="Y24" s="63">
        <f t="shared" si="19"/>
        <v>46099</v>
      </c>
      <c r="Z24" s="35" t="s">
        <v>34</v>
      </c>
      <c r="AA24" s="59">
        <f t="shared" si="6"/>
        <v>46130</v>
      </c>
      <c r="AB24" s="63">
        <f t="shared" si="20"/>
        <v>46130</v>
      </c>
      <c r="AC24" s="58"/>
      <c r="AD24" s="59">
        <f t="shared" si="7"/>
        <v>46160</v>
      </c>
      <c r="AE24" s="63">
        <f t="shared" si="21"/>
        <v>46160</v>
      </c>
      <c r="AF24" s="35" t="s">
        <v>38</v>
      </c>
      <c r="AG24" s="59">
        <f t="shared" si="8"/>
        <v>46191</v>
      </c>
      <c r="AH24" s="66">
        <f t="shared" si="22"/>
        <v>46191</v>
      </c>
      <c r="AI24" s="29" t="s">
        <v>38</v>
      </c>
      <c r="AJ24" s="59">
        <f t="shared" si="9"/>
        <v>46221</v>
      </c>
      <c r="AK24" s="63">
        <f t="shared" si="23"/>
        <v>46221</v>
      </c>
      <c r="AL24" s="58"/>
      <c r="AM24" s="59">
        <f t="shared" si="10"/>
        <v>46252</v>
      </c>
      <c r="AN24" s="63">
        <f t="shared" si="24"/>
        <v>46252</v>
      </c>
      <c r="AO24" s="29" t="s">
        <v>38</v>
      </c>
      <c r="AP24" s="100">
        <f t="shared" si="11"/>
        <v>46283</v>
      </c>
      <c r="AQ24" s="101">
        <f t="shared" si="25"/>
        <v>46283</v>
      </c>
      <c r="AR24" s="102"/>
    </row>
    <row r="25" spans="3:44" ht="19" customHeight="1">
      <c r="C25" s="76"/>
      <c r="D25" s="63">
        <f t="shared" si="12"/>
        <v>45888</v>
      </c>
      <c r="E25" s="29"/>
      <c r="F25" s="69">
        <f t="shared" si="0"/>
        <v>45919</v>
      </c>
      <c r="G25" s="63">
        <f t="shared" si="13"/>
        <v>45919</v>
      </c>
      <c r="H25" s="35" t="s">
        <v>34</v>
      </c>
      <c r="I25" s="59">
        <f t="shared" si="1"/>
        <v>45949</v>
      </c>
      <c r="J25" s="63">
        <f t="shared" si="14"/>
        <v>45949</v>
      </c>
      <c r="K25" s="58"/>
      <c r="L25" s="59">
        <f t="shared" si="2"/>
        <v>45980</v>
      </c>
      <c r="M25" s="63">
        <f t="shared" si="15"/>
        <v>45980</v>
      </c>
      <c r="N25" s="35" t="s">
        <v>34</v>
      </c>
      <c r="O25" s="59">
        <f t="shared" si="3"/>
        <v>46010</v>
      </c>
      <c r="P25" s="63">
        <f t="shared" si="16"/>
        <v>46010</v>
      </c>
      <c r="Q25" s="37" t="s">
        <v>38</v>
      </c>
      <c r="R25" s="62"/>
      <c r="S25" s="67">
        <f t="shared" si="17"/>
        <v>46041</v>
      </c>
      <c r="T25" s="35" t="s">
        <v>34</v>
      </c>
      <c r="U25" s="59">
        <f t="shared" si="4"/>
        <v>46072</v>
      </c>
      <c r="V25" s="63">
        <f t="shared" si="18"/>
        <v>46072</v>
      </c>
      <c r="W25" s="35" t="s">
        <v>34</v>
      </c>
      <c r="X25" s="59">
        <f t="shared" si="5"/>
        <v>46100</v>
      </c>
      <c r="Y25" s="63">
        <f t="shared" si="19"/>
        <v>46100</v>
      </c>
      <c r="Z25" s="35" t="s">
        <v>34</v>
      </c>
      <c r="AA25" s="59">
        <f t="shared" si="6"/>
        <v>46131</v>
      </c>
      <c r="AB25" s="63">
        <f t="shared" si="20"/>
        <v>46131</v>
      </c>
      <c r="AC25" s="58"/>
      <c r="AD25" s="59">
        <f t="shared" si="7"/>
        <v>46161</v>
      </c>
      <c r="AE25" s="66">
        <f t="shared" si="21"/>
        <v>46161</v>
      </c>
      <c r="AF25" s="35" t="s">
        <v>38</v>
      </c>
      <c r="AG25" s="59">
        <f t="shared" si="8"/>
        <v>46192</v>
      </c>
      <c r="AH25" s="66">
        <f t="shared" si="22"/>
        <v>46192</v>
      </c>
      <c r="AI25" s="29" t="s">
        <v>38</v>
      </c>
      <c r="AJ25" s="59">
        <f t="shared" si="9"/>
        <v>46222</v>
      </c>
      <c r="AK25" s="63">
        <f t="shared" si="23"/>
        <v>46222</v>
      </c>
      <c r="AL25" s="58"/>
      <c r="AM25" s="59">
        <f t="shared" si="10"/>
        <v>46253</v>
      </c>
      <c r="AN25" s="63">
        <f t="shared" si="24"/>
        <v>46253</v>
      </c>
      <c r="AO25" s="29" t="s">
        <v>38</v>
      </c>
      <c r="AP25" s="100">
        <f t="shared" si="11"/>
        <v>46284</v>
      </c>
      <c r="AQ25" s="101">
        <f t="shared" si="25"/>
        <v>46284</v>
      </c>
      <c r="AR25" s="104"/>
    </row>
    <row r="26" spans="3:44" ht="19" customHeight="1">
      <c r="C26" s="76"/>
      <c r="D26" s="63">
        <f t="shared" si="12"/>
        <v>45889</v>
      </c>
      <c r="E26" s="29"/>
      <c r="F26" s="69">
        <f t="shared" si="0"/>
        <v>45920</v>
      </c>
      <c r="G26" s="63">
        <f t="shared" si="13"/>
        <v>45920</v>
      </c>
      <c r="H26" s="58"/>
      <c r="I26" s="59">
        <f t="shared" si="1"/>
        <v>45950</v>
      </c>
      <c r="J26" s="66">
        <f t="shared" si="14"/>
        <v>45950</v>
      </c>
      <c r="K26" s="35" t="s">
        <v>38</v>
      </c>
      <c r="L26" s="59">
        <f t="shared" si="2"/>
        <v>45981</v>
      </c>
      <c r="M26" s="63">
        <f t="shared" si="15"/>
        <v>45981</v>
      </c>
      <c r="N26" s="35" t="s">
        <v>34</v>
      </c>
      <c r="O26" s="59">
        <f t="shared" si="3"/>
        <v>46011</v>
      </c>
      <c r="P26" s="66">
        <f t="shared" si="16"/>
        <v>46011</v>
      </c>
      <c r="Q26" s="61"/>
      <c r="R26" s="62"/>
      <c r="S26" s="67">
        <f t="shared" si="17"/>
        <v>46042</v>
      </c>
      <c r="T26" s="35" t="s">
        <v>34</v>
      </c>
      <c r="U26" s="59">
        <f t="shared" si="4"/>
        <v>46073</v>
      </c>
      <c r="V26" s="63">
        <f t="shared" si="18"/>
        <v>46073</v>
      </c>
      <c r="W26" s="35" t="s">
        <v>34</v>
      </c>
      <c r="X26" s="59">
        <f t="shared" si="5"/>
        <v>46101</v>
      </c>
      <c r="Y26" s="63">
        <f t="shared" si="19"/>
        <v>46101</v>
      </c>
      <c r="Z26" s="35" t="s">
        <v>34</v>
      </c>
      <c r="AA26" s="59">
        <f t="shared" si="6"/>
        <v>46132</v>
      </c>
      <c r="AB26" s="66">
        <f t="shared" si="20"/>
        <v>46132</v>
      </c>
      <c r="AC26" s="35" t="s">
        <v>34</v>
      </c>
      <c r="AD26" s="59">
        <f t="shared" si="7"/>
        <v>46162</v>
      </c>
      <c r="AE26" s="66">
        <f t="shared" si="21"/>
        <v>46162</v>
      </c>
      <c r="AF26" s="35" t="s">
        <v>38</v>
      </c>
      <c r="AG26" s="59">
        <f t="shared" si="8"/>
        <v>46193</v>
      </c>
      <c r="AH26" s="63">
        <f t="shared" si="22"/>
        <v>46193</v>
      </c>
      <c r="AI26" s="58"/>
      <c r="AJ26" s="59">
        <f t="shared" si="9"/>
        <v>46223</v>
      </c>
      <c r="AK26" s="63">
        <f t="shared" si="23"/>
        <v>46223</v>
      </c>
      <c r="AL26" s="29" t="s">
        <v>38</v>
      </c>
      <c r="AM26" s="59">
        <f t="shared" si="10"/>
        <v>46254</v>
      </c>
      <c r="AN26" s="63">
        <f t="shared" si="24"/>
        <v>46254</v>
      </c>
      <c r="AO26" s="29" t="s">
        <v>38</v>
      </c>
      <c r="AP26" s="100">
        <f t="shared" si="11"/>
        <v>46285</v>
      </c>
      <c r="AQ26" s="101">
        <f t="shared" si="25"/>
        <v>46285</v>
      </c>
      <c r="AR26" s="104"/>
    </row>
    <row r="27" spans="3:44" ht="19" customHeight="1">
      <c r="C27" s="76"/>
      <c r="D27" s="63">
        <f t="shared" si="12"/>
        <v>45890</v>
      </c>
      <c r="E27" s="29"/>
      <c r="F27" s="69">
        <f t="shared" si="0"/>
        <v>45921</v>
      </c>
      <c r="G27" s="63">
        <f t="shared" si="13"/>
        <v>45921</v>
      </c>
      <c r="H27" s="58"/>
      <c r="I27" s="59">
        <f t="shared" si="1"/>
        <v>45951</v>
      </c>
      <c r="J27" s="66">
        <f t="shared" si="14"/>
        <v>45951</v>
      </c>
      <c r="K27" s="35" t="s">
        <v>38</v>
      </c>
      <c r="L27" s="59">
        <f t="shared" si="2"/>
        <v>45982</v>
      </c>
      <c r="M27" s="63">
        <f t="shared" si="15"/>
        <v>45982</v>
      </c>
      <c r="N27" s="35" t="s">
        <v>34</v>
      </c>
      <c r="O27" s="59">
        <f t="shared" si="3"/>
        <v>46012</v>
      </c>
      <c r="P27" s="66">
        <f t="shared" si="16"/>
        <v>46012</v>
      </c>
      <c r="Q27" s="61"/>
      <c r="R27" s="62"/>
      <c r="S27" s="70">
        <f t="shared" si="17"/>
        <v>46043</v>
      </c>
      <c r="T27" s="35" t="s">
        <v>34</v>
      </c>
      <c r="U27" s="59">
        <f t="shared" si="4"/>
        <v>46074</v>
      </c>
      <c r="V27" s="63">
        <f t="shared" si="18"/>
        <v>46074</v>
      </c>
      <c r="W27" s="58"/>
      <c r="X27" s="59">
        <f t="shared" si="5"/>
        <v>46102</v>
      </c>
      <c r="Y27" s="63">
        <f t="shared" si="19"/>
        <v>46102</v>
      </c>
      <c r="Z27" s="58"/>
      <c r="AA27" s="59">
        <f t="shared" si="6"/>
        <v>46133</v>
      </c>
      <c r="AB27" s="66">
        <f t="shared" si="20"/>
        <v>46133</v>
      </c>
      <c r="AC27" s="35" t="s">
        <v>34</v>
      </c>
      <c r="AD27" s="59">
        <f t="shared" si="7"/>
        <v>46163</v>
      </c>
      <c r="AE27" s="66">
        <f t="shared" si="21"/>
        <v>46163</v>
      </c>
      <c r="AF27" s="35" t="s">
        <v>38</v>
      </c>
      <c r="AG27" s="59">
        <f t="shared" si="8"/>
        <v>46194</v>
      </c>
      <c r="AH27" s="74">
        <f t="shared" si="22"/>
        <v>46194</v>
      </c>
      <c r="AI27" s="58"/>
      <c r="AJ27" s="59">
        <f t="shared" si="9"/>
        <v>46224</v>
      </c>
      <c r="AK27" s="63">
        <f t="shared" si="23"/>
        <v>46224</v>
      </c>
      <c r="AL27" s="29" t="s">
        <v>38</v>
      </c>
      <c r="AM27" s="59">
        <f t="shared" si="10"/>
        <v>46255</v>
      </c>
      <c r="AN27" s="63">
        <f t="shared" si="24"/>
        <v>46255</v>
      </c>
      <c r="AO27" s="29" t="s">
        <v>38</v>
      </c>
      <c r="AP27" s="100">
        <f t="shared" si="11"/>
        <v>46286</v>
      </c>
      <c r="AQ27" s="101">
        <f t="shared" si="25"/>
        <v>46286</v>
      </c>
      <c r="AR27" s="102"/>
    </row>
    <row r="28" spans="3:44" ht="19" customHeight="1">
      <c r="C28" s="76"/>
      <c r="D28" s="63">
        <f t="shared" si="12"/>
        <v>45891</v>
      </c>
      <c r="E28" s="29"/>
      <c r="F28" s="69">
        <f t="shared" si="0"/>
        <v>45922</v>
      </c>
      <c r="G28" s="63">
        <f t="shared" si="13"/>
        <v>45922</v>
      </c>
      <c r="H28" s="29" t="s">
        <v>34</v>
      </c>
      <c r="I28" s="59">
        <f t="shared" si="1"/>
        <v>45952</v>
      </c>
      <c r="J28" s="63">
        <f t="shared" si="14"/>
        <v>45952</v>
      </c>
      <c r="K28" s="35" t="s">
        <v>38</v>
      </c>
      <c r="L28" s="59">
        <f t="shared" si="2"/>
        <v>45983</v>
      </c>
      <c r="M28" s="63">
        <f t="shared" si="15"/>
        <v>45983</v>
      </c>
      <c r="N28" s="58"/>
      <c r="O28" s="59">
        <f t="shared" si="3"/>
        <v>46013</v>
      </c>
      <c r="P28" s="66">
        <f t="shared" si="16"/>
        <v>46013</v>
      </c>
      <c r="Q28" s="37" t="s">
        <v>38</v>
      </c>
      <c r="R28" s="62"/>
      <c r="S28" s="70">
        <f t="shared" si="17"/>
        <v>46044</v>
      </c>
      <c r="T28" s="35" t="s">
        <v>34</v>
      </c>
      <c r="U28" s="59">
        <f t="shared" si="4"/>
        <v>46075</v>
      </c>
      <c r="V28" s="63">
        <f t="shared" si="18"/>
        <v>46075</v>
      </c>
      <c r="W28" s="58"/>
      <c r="X28" s="59">
        <f t="shared" si="5"/>
        <v>46103</v>
      </c>
      <c r="Y28" s="63">
        <f t="shared" si="19"/>
        <v>46103</v>
      </c>
      <c r="Z28" s="58"/>
      <c r="AA28" s="59">
        <f t="shared" si="6"/>
        <v>46134</v>
      </c>
      <c r="AB28" s="66">
        <f t="shared" si="20"/>
        <v>46134</v>
      </c>
      <c r="AC28" s="35" t="s">
        <v>34</v>
      </c>
      <c r="AD28" s="59">
        <f t="shared" si="7"/>
        <v>46164</v>
      </c>
      <c r="AE28" s="66">
        <f t="shared" si="21"/>
        <v>46164</v>
      </c>
      <c r="AF28" s="35" t="s">
        <v>38</v>
      </c>
      <c r="AG28" s="59">
        <f t="shared" si="8"/>
        <v>46195</v>
      </c>
      <c r="AH28" s="75">
        <f t="shared" si="22"/>
        <v>46195</v>
      </c>
      <c r="AI28" s="29" t="s">
        <v>38</v>
      </c>
      <c r="AJ28" s="59">
        <f t="shared" si="9"/>
        <v>46225</v>
      </c>
      <c r="AK28" s="63">
        <f t="shared" si="23"/>
        <v>46225</v>
      </c>
      <c r="AL28" s="29" t="s">
        <v>38</v>
      </c>
      <c r="AM28" s="59">
        <f t="shared" si="10"/>
        <v>46256</v>
      </c>
      <c r="AN28" s="63">
        <f t="shared" si="24"/>
        <v>46256</v>
      </c>
      <c r="AO28" s="58"/>
      <c r="AP28" s="100">
        <f t="shared" si="11"/>
        <v>46287</v>
      </c>
      <c r="AQ28" s="101">
        <f t="shared" si="25"/>
        <v>46287</v>
      </c>
      <c r="AR28" s="102"/>
    </row>
    <row r="29" spans="3:44" ht="19" customHeight="1">
      <c r="C29" s="76"/>
      <c r="D29" s="63">
        <f t="shared" si="12"/>
        <v>45892</v>
      </c>
      <c r="E29" s="58"/>
      <c r="F29" s="69">
        <f t="shared" si="0"/>
        <v>45923</v>
      </c>
      <c r="G29" s="63">
        <f t="shared" si="13"/>
        <v>45923</v>
      </c>
      <c r="H29" s="29" t="s">
        <v>34</v>
      </c>
      <c r="I29" s="59">
        <f t="shared" si="1"/>
        <v>45953</v>
      </c>
      <c r="J29" s="73">
        <f t="shared" si="14"/>
        <v>45953</v>
      </c>
      <c r="K29" s="35" t="s">
        <v>38</v>
      </c>
      <c r="L29" s="59">
        <f t="shared" si="2"/>
        <v>45984</v>
      </c>
      <c r="M29" s="63">
        <f t="shared" si="15"/>
        <v>45984</v>
      </c>
      <c r="N29" s="58"/>
      <c r="O29" s="59">
        <f t="shared" si="3"/>
        <v>46014</v>
      </c>
      <c r="P29" s="66">
        <f t="shared" si="16"/>
        <v>46014</v>
      </c>
      <c r="Q29" s="37" t="s">
        <v>38</v>
      </c>
      <c r="R29" s="62"/>
      <c r="S29" s="70">
        <f t="shared" si="17"/>
        <v>46045</v>
      </c>
      <c r="T29" s="35" t="s">
        <v>34</v>
      </c>
      <c r="U29" s="59">
        <f t="shared" si="4"/>
        <v>46076</v>
      </c>
      <c r="V29" s="66">
        <f t="shared" si="18"/>
        <v>46076</v>
      </c>
      <c r="W29" s="35" t="s">
        <v>34</v>
      </c>
      <c r="X29" s="59">
        <f t="shared" si="5"/>
        <v>46104</v>
      </c>
      <c r="Y29" s="66">
        <f t="shared" si="19"/>
        <v>46104</v>
      </c>
      <c r="Z29" s="35" t="s">
        <v>34</v>
      </c>
      <c r="AA29" s="59">
        <f t="shared" si="6"/>
        <v>46135</v>
      </c>
      <c r="AB29" s="63">
        <f t="shared" si="20"/>
        <v>46135</v>
      </c>
      <c r="AC29" s="35" t="s">
        <v>34</v>
      </c>
      <c r="AD29" s="59">
        <f t="shared" si="7"/>
        <v>46165</v>
      </c>
      <c r="AE29" s="63">
        <f t="shared" si="21"/>
        <v>46165</v>
      </c>
      <c r="AF29" s="58"/>
      <c r="AG29" s="59">
        <f t="shared" si="8"/>
        <v>46196</v>
      </c>
      <c r="AH29" s="75">
        <f t="shared" si="22"/>
        <v>46196</v>
      </c>
      <c r="AI29" s="29" t="s">
        <v>38</v>
      </c>
      <c r="AJ29" s="59">
        <f t="shared" si="9"/>
        <v>46226</v>
      </c>
      <c r="AK29" s="63">
        <f t="shared" si="23"/>
        <v>46226</v>
      </c>
      <c r="AL29" s="29" t="s">
        <v>38</v>
      </c>
      <c r="AM29" s="59">
        <f t="shared" si="10"/>
        <v>46257</v>
      </c>
      <c r="AN29" s="63">
        <f t="shared" si="24"/>
        <v>46257</v>
      </c>
      <c r="AO29" s="58"/>
      <c r="AP29" s="100">
        <f t="shared" si="11"/>
        <v>46288</v>
      </c>
      <c r="AQ29" s="101">
        <f t="shared" si="25"/>
        <v>46288</v>
      </c>
      <c r="AR29" s="102"/>
    </row>
    <row r="30" spans="3:44" ht="19" customHeight="1">
      <c r="C30" s="76"/>
      <c r="D30" s="63">
        <f t="shared" si="12"/>
        <v>45893</v>
      </c>
      <c r="E30" s="58"/>
      <c r="F30" s="69">
        <f t="shared" si="0"/>
        <v>45924</v>
      </c>
      <c r="G30" s="63">
        <f t="shared" si="13"/>
        <v>45924</v>
      </c>
      <c r="H30" s="29" t="s">
        <v>34</v>
      </c>
      <c r="I30" s="59">
        <f t="shared" si="1"/>
        <v>45954</v>
      </c>
      <c r="J30" s="63">
        <f t="shared" si="14"/>
        <v>45954</v>
      </c>
      <c r="K30" s="35" t="s">
        <v>38</v>
      </c>
      <c r="L30" s="59">
        <f t="shared" si="2"/>
        <v>45985</v>
      </c>
      <c r="M30" s="66">
        <f t="shared" si="15"/>
        <v>45985</v>
      </c>
      <c r="N30" s="35" t="s">
        <v>34</v>
      </c>
      <c r="O30" s="59">
        <f t="shared" si="3"/>
        <v>46015</v>
      </c>
      <c r="P30" s="63">
        <f t="shared" si="16"/>
        <v>46015</v>
      </c>
      <c r="Q30" s="37" t="s">
        <v>38</v>
      </c>
      <c r="R30" s="62"/>
      <c r="S30" s="70">
        <f t="shared" si="17"/>
        <v>46046</v>
      </c>
      <c r="T30" s="58"/>
      <c r="U30" s="59">
        <f t="shared" si="4"/>
        <v>46077</v>
      </c>
      <c r="V30" s="66">
        <f t="shared" si="18"/>
        <v>46077</v>
      </c>
      <c r="W30" s="35" t="s">
        <v>34</v>
      </c>
      <c r="X30" s="59">
        <f t="shared" si="5"/>
        <v>46105</v>
      </c>
      <c r="Y30" s="66">
        <f t="shared" si="19"/>
        <v>46105</v>
      </c>
      <c r="Z30" s="35" t="s">
        <v>34</v>
      </c>
      <c r="AA30" s="59">
        <f t="shared" si="6"/>
        <v>46136</v>
      </c>
      <c r="AB30" s="63">
        <f t="shared" si="20"/>
        <v>46136</v>
      </c>
      <c r="AC30" s="35" t="s">
        <v>34</v>
      </c>
      <c r="AD30" s="59">
        <f t="shared" si="7"/>
        <v>46166</v>
      </c>
      <c r="AE30" s="66">
        <f t="shared" si="21"/>
        <v>46166</v>
      </c>
      <c r="AF30" s="64"/>
      <c r="AG30" s="59">
        <f t="shared" si="8"/>
        <v>46197</v>
      </c>
      <c r="AH30" s="66">
        <f t="shared" si="22"/>
        <v>46197</v>
      </c>
      <c r="AI30" s="29" t="s">
        <v>38</v>
      </c>
      <c r="AJ30" s="59">
        <f t="shared" si="9"/>
        <v>46227</v>
      </c>
      <c r="AK30" s="63">
        <f t="shared" si="23"/>
        <v>46227</v>
      </c>
      <c r="AL30" s="29" t="s">
        <v>38</v>
      </c>
      <c r="AM30" s="59">
        <f t="shared" si="10"/>
        <v>46258</v>
      </c>
      <c r="AN30" s="63">
        <f t="shared" si="24"/>
        <v>46258</v>
      </c>
      <c r="AO30" s="29" t="s">
        <v>38</v>
      </c>
      <c r="AP30" s="100">
        <f t="shared" si="11"/>
        <v>46289</v>
      </c>
      <c r="AQ30" s="101">
        <f t="shared" si="25"/>
        <v>46289</v>
      </c>
      <c r="AR30" s="102"/>
    </row>
    <row r="31" spans="3:44" ht="19" customHeight="1">
      <c r="C31" s="76"/>
      <c r="D31" s="63">
        <f t="shared" si="12"/>
        <v>45894</v>
      </c>
      <c r="E31" s="29" t="s">
        <v>38</v>
      </c>
      <c r="F31" s="69">
        <f t="shared" si="0"/>
        <v>45925</v>
      </c>
      <c r="G31" s="73">
        <f t="shared" si="13"/>
        <v>45925</v>
      </c>
      <c r="H31" s="29" t="s">
        <v>34</v>
      </c>
      <c r="I31" s="59">
        <f t="shared" si="1"/>
        <v>45955</v>
      </c>
      <c r="J31" s="57">
        <f t="shared" si="14"/>
        <v>45955</v>
      </c>
      <c r="K31" s="58"/>
      <c r="L31" s="59">
        <f t="shared" si="2"/>
        <v>45986</v>
      </c>
      <c r="M31" s="66">
        <f t="shared" si="15"/>
        <v>45986</v>
      </c>
      <c r="N31" s="35" t="s">
        <v>34</v>
      </c>
      <c r="O31" s="59">
        <f t="shared" si="3"/>
        <v>46016</v>
      </c>
      <c r="P31" s="63">
        <f t="shared" si="16"/>
        <v>46016</v>
      </c>
      <c r="Q31" s="71"/>
      <c r="R31" s="62"/>
      <c r="S31" s="70">
        <f t="shared" si="17"/>
        <v>46047</v>
      </c>
      <c r="T31" s="58"/>
      <c r="U31" s="59">
        <f t="shared" si="4"/>
        <v>46078</v>
      </c>
      <c r="V31" s="63">
        <f t="shared" si="18"/>
        <v>46078</v>
      </c>
      <c r="W31" s="35" t="s">
        <v>34</v>
      </c>
      <c r="X31" s="59">
        <f t="shared" si="5"/>
        <v>46106</v>
      </c>
      <c r="Y31" s="63">
        <f t="shared" si="19"/>
        <v>46106</v>
      </c>
      <c r="Z31" s="35" t="s">
        <v>34</v>
      </c>
      <c r="AA31" s="59">
        <f t="shared" si="6"/>
        <v>46137</v>
      </c>
      <c r="AB31" s="63">
        <f t="shared" si="20"/>
        <v>46137</v>
      </c>
      <c r="AC31" s="58"/>
      <c r="AD31" s="59">
        <f t="shared" si="7"/>
        <v>46167</v>
      </c>
      <c r="AE31" s="66">
        <f t="shared" si="21"/>
        <v>46167</v>
      </c>
      <c r="AF31" s="194"/>
      <c r="AG31" s="59">
        <f t="shared" si="8"/>
        <v>46198</v>
      </c>
      <c r="AH31" s="66">
        <f t="shared" si="22"/>
        <v>46198</v>
      </c>
      <c r="AI31" s="29" t="s">
        <v>38</v>
      </c>
      <c r="AJ31" s="59">
        <f t="shared" si="9"/>
        <v>46228</v>
      </c>
      <c r="AK31" s="63">
        <f t="shared" si="23"/>
        <v>46228</v>
      </c>
      <c r="AL31" s="58"/>
      <c r="AM31" s="59">
        <f t="shared" si="10"/>
        <v>46259</v>
      </c>
      <c r="AN31" s="63">
        <f t="shared" si="24"/>
        <v>46259</v>
      </c>
      <c r="AO31" s="29" t="s">
        <v>38</v>
      </c>
      <c r="AP31" s="100">
        <f t="shared" si="11"/>
        <v>46290</v>
      </c>
      <c r="AQ31" s="101">
        <f t="shared" si="25"/>
        <v>46290</v>
      </c>
      <c r="AR31" s="102"/>
    </row>
    <row r="32" spans="3:44" ht="19" customHeight="1">
      <c r="C32" s="76"/>
      <c r="D32" s="63">
        <f t="shared" si="12"/>
        <v>45895</v>
      </c>
      <c r="E32" s="29" t="s">
        <v>38</v>
      </c>
      <c r="F32" s="69">
        <f t="shared" si="0"/>
        <v>45926</v>
      </c>
      <c r="G32" s="63">
        <f t="shared" si="13"/>
        <v>45926</v>
      </c>
      <c r="H32" s="29" t="s">
        <v>34</v>
      </c>
      <c r="I32" s="59">
        <f t="shared" si="1"/>
        <v>45956</v>
      </c>
      <c r="J32" s="63">
        <f t="shared" si="14"/>
        <v>45956</v>
      </c>
      <c r="K32" s="58"/>
      <c r="L32" s="59">
        <f t="shared" si="2"/>
        <v>45987</v>
      </c>
      <c r="M32" s="63">
        <f t="shared" si="15"/>
        <v>45987</v>
      </c>
      <c r="N32" s="35" t="s">
        <v>34</v>
      </c>
      <c r="O32" s="59">
        <f t="shared" si="3"/>
        <v>46017</v>
      </c>
      <c r="P32" s="66">
        <f t="shared" si="16"/>
        <v>46017</v>
      </c>
      <c r="Q32" s="37" t="s">
        <v>38</v>
      </c>
      <c r="R32" s="62"/>
      <c r="S32" s="67">
        <f t="shared" si="17"/>
        <v>46048</v>
      </c>
      <c r="T32" s="35" t="s">
        <v>34</v>
      </c>
      <c r="U32" s="59">
        <f t="shared" si="4"/>
        <v>46079</v>
      </c>
      <c r="V32" s="63">
        <f t="shared" si="18"/>
        <v>46079</v>
      </c>
      <c r="W32" s="35" t="s">
        <v>34</v>
      </c>
      <c r="X32" s="59">
        <f t="shared" si="5"/>
        <v>46107</v>
      </c>
      <c r="Y32" s="63">
        <f t="shared" si="19"/>
        <v>46107</v>
      </c>
      <c r="Z32" s="35" t="s">
        <v>34</v>
      </c>
      <c r="AA32" s="59">
        <f t="shared" si="6"/>
        <v>46138</v>
      </c>
      <c r="AB32" s="63">
        <f t="shared" si="20"/>
        <v>46138</v>
      </c>
      <c r="AC32" s="58"/>
      <c r="AD32" s="59">
        <f t="shared" si="7"/>
        <v>46168</v>
      </c>
      <c r="AE32" s="66">
        <f t="shared" si="21"/>
        <v>46168</v>
      </c>
      <c r="AF32" s="38" t="s">
        <v>38</v>
      </c>
      <c r="AG32" s="59">
        <f t="shared" si="8"/>
        <v>46199</v>
      </c>
      <c r="AH32" s="66">
        <f t="shared" si="22"/>
        <v>46199</v>
      </c>
      <c r="AI32" s="29" t="s">
        <v>38</v>
      </c>
      <c r="AJ32" s="59">
        <f t="shared" si="9"/>
        <v>46229</v>
      </c>
      <c r="AK32" s="63">
        <f t="shared" si="23"/>
        <v>46229</v>
      </c>
      <c r="AL32" s="58"/>
      <c r="AM32" s="59">
        <f t="shared" si="10"/>
        <v>46260</v>
      </c>
      <c r="AN32" s="63">
        <f t="shared" si="24"/>
        <v>46260</v>
      </c>
      <c r="AO32" s="29" t="s">
        <v>38</v>
      </c>
      <c r="AP32" s="100">
        <f t="shared" si="11"/>
        <v>46291</v>
      </c>
      <c r="AQ32" s="101">
        <f t="shared" si="25"/>
        <v>46291</v>
      </c>
      <c r="AR32" s="104"/>
    </row>
    <row r="33" spans="3:44" ht="19" customHeight="1">
      <c r="C33" s="76"/>
      <c r="D33" s="63">
        <f t="shared" si="12"/>
        <v>45896</v>
      </c>
      <c r="E33" s="29" t="s">
        <v>38</v>
      </c>
      <c r="F33" s="69">
        <f t="shared" si="0"/>
        <v>45927</v>
      </c>
      <c r="G33" s="57">
        <f t="shared" si="13"/>
        <v>45927</v>
      </c>
      <c r="H33" s="58"/>
      <c r="I33" s="59">
        <f t="shared" si="1"/>
        <v>45957</v>
      </c>
      <c r="J33" s="66">
        <f t="shared" si="14"/>
        <v>45957</v>
      </c>
      <c r="K33" s="35" t="s">
        <v>38</v>
      </c>
      <c r="L33" s="59">
        <f t="shared" si="2"/>
        <v>45988</v>
      </c>
      <c r="M33" s="63">
        <f t="shared" si="15"/>
        <v>45988</v>
      </c>
      <c r="N33" s="35" t="s">
        <v>34</v>
      </c>
      <c r="O33" s="59">
        <f t="shared" si="3"/>
        <v>46018</v>
      </c>
      <c r="P33" s="66">
        <f t="shared" si="16"/>
        <v>46018</v>
      </c>
      <c r="Q33" s="61"/>
      <c r="R33" s="62"/>
      <c r="S33" s="67">
        <f t="shared" si="17"/>
        <v>46049</v>
      </c>
      <c r="T33" s="35" t="s">
        <v>34</v>
      </c>
      <c r="U33" s="59">
        <f t="shared" si="4"/>
        <v>46080</v>
      </c>
      <c r="V33" s="63">
        <f t="shared" si="18"/>
        <v>46080</v>
      </c>
      <c r="W33" s="35" t="s">
        <v>34</v>
      </c>
      <c r="X33" s="59">
        <f t="shared" si="5"/>
        <v>46108</v>
      </c>
      <c r="Y33" s="63">
        <f t="shared" si="19"/>
        <v>46108</v>
      </c>
      <c r="Z33" s="35" t="s">
        <v>34</v>
      </c>
      <c r="AA33" s="59">
        <f t="shared" si="6"/>
        <v>46139</v>
      </c>
      <c r="AB33" s="66">
        <f t="shared" si="20"/>
        <v>46139</v>
      </c>
      <c r="AC33" s="35" t="s">
        <v>38</v>
      </c>
      <c r="AD33" s="59">
        <f t="shared" si="7"/>
        <v>46169</v>
      </c>
      <c r="AE33" s="73">
        <f t="shared" si="21"/>
        <v>46169</v>
      </c>
      <c r="AF33" s="38" t="s">
        <v>38</v>
      </c>
      <c r="AG33" s="59">
        <f t="shared" si="8"/>
        <v>46200</v>
      </c>
      <c r="AH33" s="63">
        <f t="shared" si="22"/>
        <v>46200</v>
      </c>
      <c r="AI33" s="58"/>
      <c r="AJ33" s="59">
        <f t="shared" si="9"/>
        <v>46230</v>
      </c>
      <c r="AK33" s="63">
        <f t="shared" si="23"/>
        <v>46230</v>
      </c>
      <c r="AL33" s="29" t="s">
        <v>38</v>
      </c>
      <c r="AM33" s="59">
        <f t="shared" si="10"/>
        <v>46261</v>
      </c>
      <c r="AN33" s="63">
        <f t="shared" si="24"/>
        <v>46261</v>
      </c>
      <c r="AO33" s="29" t="s">
        <v>38</v>
      </c>
      <c r="AP33" s="100">
        <f t="shared" si="11"/>
        <v>46292</v>
      </c>
      <c r="AQ33" s="101">
        <f t="shared" si="25"/>
        <v>46292</v>
      </c>
      <c r="AR33" s="104"/>
    </row>
    <row r="34" spans="3:44" ht="19" customHeight="1">
      <c r="C34" s="76"/>
      <c r="D34" s="63">
        <f t="shared" si="12"/>
        <v>45897</v>
      </c>
      <c r="E34" s="29" t="s">
        <v>38</v>
      </c>
      <c r="F34" s="69">
        <f t="shared" si="0"/>
        <v>45928</v>
      </c>
      <c r="G34" s="63">
        <f t="shared" si="13"/>
        <v>45928</v>
      </c>
      <c r="H34" s="58"/>
      <c r="I34" s="59">
        <f t="shared" si="1"/>
        <v>45958</v>
      </c>
      <c r="J34" s="66">
        <f t="shared" si="14"/>
        <v>45958</v>
      </c>
      <c r="K34" s="35" t="s">
        <v>38</v>
      </c>
      <c r="L34" s="59">
        <f t="shared" si="2"/>
        <v>45989</v>
      </c>
      <c r="M34" s="63">
        <f t="shared" si="15"/>
        <v>45989</v>
      </c>
      <c r="N34" s="35" t="s">
        <v>34</v>
      </c>
      <c r="O34" s="59">
        <f t="shared" si="3"/>
        <v>46019</v>
      </c>
      <c r="P34" s="66">
        <f t="shared" si="16"/>
        <v>46019</v>
      </c>
      <c r="Q34" s="61"/>
      <c r="R34" s="62"/>
      <c r="S34" s="70">
        <f t="shared" si="17"/>
        <v>46050</v>
      </c>
      <c r="T34" s="35" t="s">
        <v>34</v>
      </c>
      <c r="U34" s="59">
        <f t="shared" si="4"/>
        <v>46081</v>
      </c>
      <c r="V34" s="63">
        <f t="shared" si="18"/>
        <v>46081</v>
      </c>
      <c r="W34" s="58"/>
      <c r="X34" s="59">
        <f t="shared" si="5"/>
        <v>46109</v>
      </c>
      <c r="Y34" s="63">
        <f t="shared" si="19"/>
        <v>46109</v>
      </c>
      <c r="Z34" s="58"/>
      <c r="AA34" s="59">
        <f t="shared" si="6"/>
        <v>46140</v>
      </c>
      <c r="AB34" s="66">
        <f t="shared" si="20"/>
        <v>46140</v>
      </c>
      <c r="AC34" s="35" t="s">
        <v>38</v>
      </c>
      <c r="AD34" s="59">
        <f t="shared" si="7"/>
        <v>46170</v>
      </c>
      <c r="AE34" s="73">
        <f t="shared" si="21"/>
        <v>46170</v>
      </c>
      <c r="AF34" s="38" t="s">
        <v>38</v>
      </c>
      <c r="AG34" s="76">
        <f t="shared" si="8"/>
        <v>46201</v>
      </c>
      <c r="AH34" s="63">
        <f t="shared" si="22"/>
        <v>46201</v>
      </c>
      <c r="AI34" s="58"/>
      <c r="AJ34" s="59">
        <f t="shared" si="9"/>
        <v>46231</v>
      </c>
      <c r="AK34" s="63">
        <f t="shared" si="23"/>
        <v>46231</v>
      </c>
      <c r="AL34" s="29" t="s">
        <v>38</v>
      </c>
      <c r="AM34" s="59">
        <f t="shared" si="10"/>
        <v>46262</v>
      </c>
      <c r="AN34" s="63">
        <f t="shared" si="24"/>
        <v>46262</v>
      </c>
      <c r="AO34" s="29" t="s">
        <v>38</v>
      </c>
      <c r="AP34" s="100">
        <f t="shared" si="11"/>
        <v>46293</v>
      </c>
      <c r="AQ34" s="101">
        <f t="shared" si="25"/>
        <v>46293</v>
      </c>
      <c r="AR34" s="102"/>
    </row>
    <row r="35" spans="3:44" ht="19" customHeight="1">
      <c r="C35" s="76"/>
      <c r="D35" s="63">
        <f t="shared" si="12"/>
        <v>45898</v>
      </c>
      <c r="E35" s="29" t="s">
        <v>38</v>
      </c>
      <c r="F35" s="69">
        <f t="shared" si="0"/>
        <v>45929</v>
      </c>
      <c r="G35" s="57">
        <f t="shared" si="13"/>
        <v>45929</v>
      </c>
      <c r="H35" s="35" t="s">
        <v>34</v>
      </c>
      <c r="I35" s="59">
        <f t="shared" si="1"/>
        <v>45959</v>
      </c>
      <c r="J35" s="63">
        <f t="shared" si="14"/>
        <v>45959</v>
      </c>
      <c r="K35" s="35" t="s">
        <v>38</v>
      </c>
      <c r="L35" s="59">
        <f t="shared" si="2"/>
        <v>45990</v>
      </c>
      <c r="M35" s="63">
        <f t="shared" si="15"/>
        <v>45990</v>
      </c>
      <c r="N35" s="58"/>
      <c r="O35" s="59">
        <f t="shared" si="3"/>
        <v>46020</v>
      </c>
      <c r="P35" s="66">
        <f t="shared" si="16"/>
        <v>46020</v>
      </c>
      <c r="Q35" s="37" t="s">
        <v>38</v>
      </c>
      <c r="R35" s="62"/>
      <c r="S35" s="70">
        <f t="shared" si="17"/>
        <v>46051</v>
      </c>
      <c r="T35" s="35" t="s">
        <v>34</v>
      </c>
      <c r="U35" s="59" t="str">
        <f t="shared" si="4"/>
        <v/>
      </c>
      <c r="V35" s="63" t="str">
        <f>IFERROR(IF(OR(V34="",MONTH(V34+1)&gt;MONTH(V34)),"",V34+1),"")</f>
        <v/>
      </c>
      <c r="W35" s="58"/>
      <c r="X35" s="59">
        <f t="shared" si="5"/>
        <v>46110</v>
      </c>
      <c r="Y35" s="63">
        <f t="shared" si="19"/>
        <v>46110</v>
      </c>
      <c r="Z35" s="58"/>
      <c r="AA35" s="59">
        <f t="shared" si="6"/>
        <v>46141</v>
      </c>
      <c r="AB35" s="63">
        <f t="shared" si="20"/>
        <v>46141</v>
      </c>
      <c r="AC35" s="35" t="s">
        <v>38</v>
      </c>
      <c r="AD35" s="59">
        <f t="shared" si="7"/>
        <v>46171</v>
      </c>
      <c r="AE35" s="57">
        <f t="shared" si="21"/>
        <v>46171</v>
      </c>
      <c r="AF35" s="38" t="s">
        <v>38</v>
      </c>
      <c r="AG35" s="59">
        <f t="shared" si="8"/>
        <v>46202</v>
      </c>
      <c r="AH35" s="63">
        <f t="shared" si="22"/>
        <v>46202</v>
      </c>
      <c r="AI35" s="29" t="s">
        <v>38</v>
      </c>
      <c r="AJ35" s="59">
        <f t="shared" si="9"/>
        <v>46232</v>
      </c>
      <c r="AK35" s="63">
        <f t="shared" si="23"/>
        <v>46232</v>
      </c>
      <c r="AL35" s="29" t="s">
        <v>38</v>
      </c>
      <c r="AM35" s="59">
        <f t="shared" si="10"/>
        <v>46263</v>
      </c>
      <c r="AN35" s="63">
        <f t="shared" si="24"/>
        <v>46263</v>
      </c>
      <c r="AO35" s="58"/>
      <c r="AP35" s="100">
        <f t="shared" si="11"/>
        <v>46294</v>
      </c>
      <c r="AQ35" s="101">
        <f>IFERROR(IF(OR(AQ34="",MONTH(AQ34+1)&gt;MONTH(AQ34)),"",AQ34+1),"")</f>
        <v>46294</v>
      </c>
      <c r="AR35" s="102"/>
    </row>
    <row r="36" spans="3:44" ht="19" customHeight="1">
      <c r="C36" s="76"/>
      <c r="D36" s="63">
        <f t="shared" si="12"/>
        <v>45899</v>
      </c>
      <c r="E36" s="58"/>
      <c r="F36" s="77">
        <f t="shared" si="0"/>
        <v>45930</v>
      </c>
      <c r="G36" s="63">
        <f t="shared" si="13"/>
        <v>45930</v>
      </c>
      <c r="H36" s="35" t="s">
        <v>34</v>
      </c>
      <c r="I36" s="59">
        <f t="shared" si="1"/>
        <v>45960</v>
      </c>
      <c r="J36" s="63">
        <f t="shared" si="14"/>
        <v>45960</v>
      </c>
      <c r="K36" s="35" t="s">
        <v>38</v>
      </c>
      <c r="L36" s="59">
        <f t="shared" si="2"/>
        <v>45991</v>
      </c>
      <c r="M36" s="63">
        <f t="shared" si="15"/>
        <v>45991</v>
      </c>
      <c r="N36" s="58"/>
      <c r="O36" s="59">
        <f t="shared" si="3"/>
        <v>46021</v>
      </c>
      <c r="P36" s="66">
        <f t="shared" si="16"/>
        <v>46021</v>
      </c>
      <c r="Q36" s="37" t="s">
        <v>38</v>
      </c>
      <c r="R36" s="62"/>
      <c r="S36" s="70">
        <f t="shared" si="17"/>
        <v>46052</v>
      </c>
      <c r="T36" s="35" t="s">
        <v>34</v>
      </c>
      <c r="U36" s="59" t="str">
        <f t="shared" si="4"/>
        <v/>
      </c>
      <c r="V36" s="63" t="str">
        <f t="shared" ref="V36:V37" si="26">IFERROR(IF(OR(V35="",MONTH(V35+1)&gt;MONTH(V35)),"",V35+1),"")</f>
        <v/>
      </c>
      <c r="W36" s="58"/>
      <c r="X36" s="59">
        <f t="shared" si="5"/>
        <v>46111</v>
      </c>
      <c r="Y36" s="66">
        <f t="shared" si="19"/>
        <v>46111</v>
      </c>
      <c r="Z36" s="35" t="s">
        <v>34</v>
      </c>
      <c r="AA36" s="59">
        <f t="shared" si="6"/>
        <v>46142</v>
      </c>
      <c r="AB36" s="63">
        <f t="shared" si="20"/>
        <v>46142</v>
      </c>
      <c r="AC36" s="35" t="s">
        <v>38</v>
      </c>
      <c r="AD36" s="59">
        <f t="shared" si="7"/>
        <v>46172</v>
      </c>
      <c r="AE36" s="63">
        <f t="shared" si="21"/>
        <v>46172</v>
      </c>
      <c r="AF36" s="58"/>
      <c r="AG36" s="59">
        <f t="shared" si="8"/>
        <v>46203</v>
      </c>
      <c r="AH36" s="63">
        <f t="shared" si="22"/>
        <v>46203</v>
      </c>
      <c r="AI36" s="29" t="s">
        <v>38</v>
      </c>
      <c r="AJ36" s="59">
        <f t="shared" si="9"/>
        <v>46233</v>
      </c>
      <c r="AK36" s="63">
        <f t="shared" si="23"/>
        <v>46233</v>
      </c>
      <c r="AL36" s="29" t="s">
        <v>38</v>
      </c>
      <c r="AM36" s="59">
        <f t="shared" si="10"/>
        <v>46264</v>
      </c>
      <c r="AN36" s="63">
        <f t="shared" si="24"/>
        <v>46264</v>
      </c>
      <c r="AO36" s="58"/>
      <c r="AP36" s="100">
        <f t="shared" si="11"/>
        <v>46295</v>
      </c>
      <c r="AQ36" s="101">
        <f t="shared" ref="AQ36" si="27">IFERROR(IF(OR(AQ35="",MONTH(AQ35+1)&gt;MONTH(AQ35)),"",AQ35+1),"")</f>
        <v>46295</v>
      </c>
      <c r="AR36" s="102"/>
    </row>
    <row r="37" spans="3:44" ht="19" customHeight="1">
      <c r="C37" s="196"/>
      <c r="D37" s="66">
        <f t="shared" si="12"/>
        <v>45900</v>
      </c>
      <c r="E37" s="64"/>
      <c r="G37" s="78"/>
      <c r="H37" s="79"/>
      <c r="I37" s="80">
        <f t="shared" si="1"/>
        <v>45961</v>
      </c>
      <c r="J37" s="63">
        <f t="shared" si="14"/>
        <v>45961</v>
      </c>
      <c r="K37" s="35" t="s">
        <v>38</v>
      </c>
      <c r="L37" s="1" t="str">
        <f t="shared" ref="L37:M37" si="28">IFERROR(IF(OR(L36="",MONTH(L36+1)&gt;MONTH(L36)),"",L36+1),"")</f>
        <v/>
      </c>
      <c r="M37" s="63" t="str">
        <f t="shared" si="28"/>
        <v/>
      </c>
      <c r="N37" s="58"/>
      <c r="O37" s="80">
        <f t="shared" si="3"/>
        <v>46022</v>
      </c>
      <c r="P37" s="63">
        <f t="shared" si="16"/>
        <v>46022</v>
      </c>
      <c r="Q37" s="37" t="s">
        <v>38</v>
      </c>
      <c r="R37" s="62"/>
      <c r="S37" s="70">
        <f t="shared" si="17"/>
        <v>46053</v>
      </c>
      <c r="T37" s="58"/>
      <c r="U37" s="80" t="str">
        <f t="shared" si="4"/>
        <v/>
      </c>
      <c r="V37" s="63" t="str">
        <f t="shared" si="26"/>
        <v/>
      </c>
      <c r="W37" s="58"/>
      <c r="X37" s="80">
        <f t="shared" si="5"/>
        <v>46112</v>
      </c>
      <c r="Y37" s="66">
        <f t="shared" si="19"/>
        <v>46112</v>
      </c>
      <c r="Z37" s="35" t="s">
        <v>34</v>
      </c>
      <c r="AB37" s="81"/>
      <c r="AC37" s="58"/>
      <c r="AD37" s="80">
        <f t="shared" si="7"/>
        <v>46173</v>
      </c>
      <c r="AE37" s="63">
        <f t="shared" si="21"/>
        <v>46173</v>
      </c>
      <c r="AF37" s="58"/>
      <c r="AG37" s="1" t="str">
        <f t="shared" ref="AG37:AH37" si="29">IFERROR(IF(OR(AG36="",MONTH(AG36+1)&gt;MONTH(AG36)),"",AG36+1),"")</f>
        <v/>
      </c>
      <c r="AH37" s="63" t="str">
        <f t="shared" si="29"/>
        <v/>
      </c>
      <c r="AI37" s="81"/>
      <c r="AJ37" s="80">
        <f t="shared" si="9"/>
        <v>46234</v>
      </c>
      <c r="AK37" s="63">
        <f t="shared" si="23"/>
        <v>46234</v>
      </c>
      <c r="AL37" s="29" t="s">
        <v>38</v>
      </c>
      <c r="AM37" s="80">
        <f t="shared" si="10"/>
        <v>46265</v>
      </c>
      <c r="AN37" s="66">
        <f t="shared" si="24"/>
        <v>46265</v>
      </c>
      <c r="AO37" s="35" t="s">
        <v>38</v>
      </c>
    </row>
    <row r="38" spans="3:44" ht="15" customHeight="1">
      <c r="F38" s="7"/>
      <c r="G38" s="8"/>
      <c r="H38" s="43"/>
      <c r="I38" s="7"/>
      <c r="J38" s="44"/>
      <c r="M38" s="1"/>
      <c r="N38" s="12"/>
      <c r="O38" s="7"/>
      <c r="P38" s="45"/>
      <c r="Q38" s="46"/>
      <c r="R38" s="10"/>
      <c r="S38" s="47"/>
      <c r="T38" s="48"/>
      <c r="U38" s="49"/>
      <c r="V38" s="50"/>
      <c r="W38" s="12"/>
      <c r="X38" s="7"/>
      <c r="Y38" s="8"/>
      <c r="Z38" s="12"/>
      <c r="AA38" s="7"/>
      <c r="AB38" s="8"/>
      <c r="AC38" s="12"/>
      <c r="AD38" s="9"/>
      <c r="AE38" s="9"/>
      <c r="AF38" s="9"/>
      <c r="AG38" s="9"/>
      <c r="AH38" s="8"/>
      <c r="AI38" s="9"/>
      <c r="AJ38" s="7"/>
      <c r="AK38" s="8"/>
      <c r="AL38" s="9"/>
      <c r="AM38" s="7"/>
      <c r="AN38" s="8"/>
      <c r="AO38" s="9"/>
    </row>
    <row r="39" spans="3:44" ht="14.25" customHeight="1">
      <c r="F39" s="7"/>
      <c r="G39" s="8"/>
      <c r="H39" s="12"/>
      <c r="I39" s="7"/>
      <c r="J39" s="8"/>
      <c r="K39" s="12"/>
      <c r="L39" s="7"/>
      <c r="M39" s="8"/>
      <c r="N39" s="12"/>
      <c r="O39" s="7"/>
      <c r="P39" s="8"/>
      <c r="Q39" s="12"/>
      <c r="R39" s="12"/>
      <c r="S39" s="12"/>
      <c r="T39" s="12"/>
      <c r="U39" s="7"/>
      <c r="V39" s="8"/>
      <c r="W39" s="12"/>
      <c r="Y39" s="8"/>
      <c r="Z39" s="12"/>
      <c r="AA39" s="7"/>
      <c r="AB39" s="8"/>
      <c r="AC39" s="12"/>
      <c r="AD39" s="9"/>
      <c r="AE39" s="9"/>
      <c r="AF39" s="9"/>
      <c r="AG39" s="9"/>
      <c r="AH39" s="9"/>
      <c r="AI39" s="9"/>
      <c r="AJ39" s="7"/>
      <c r="AK39" s="8"/>
      <c r="AL39" s="9"/>
      <c r="AM39" s="7"/>
      <c r="AN39" s="8"/>
      <c r="AO39" s="9"/>
    </row>
    <row r="40" spans="3:44" ht="39" hidden="1" customHeight="1">
      <c r="O40" s="7"/>
      <c r="P40" s="8"/>
      <c r="Q40" s="12"/>
      <c r="S40" s="8"/>
      <c r="T40" s="12"/>
      <c r="U40" s="7"/>
      <c r="V40" s="8"/>
      <c r="W40" s="12"/>
      <c r="Y40" s="8"/>
      <c r="Z40" s="12"/>
      <c r="AA40" s="7"/>
      <c r="AB40" s="8"/>
      <c r="AC40" s="12"/>
      <c r="AD40" s="7"/>
      <c r="AE40" s="8"/>
      <c r="AF40" s="9"/>
      <c r="AG40" s="7"/>
      <c r="AH40" s="8"/>
      <c r="AI40" s="9"/>
      <c r="AJ40" s="7"/>
      <c r="AK40" s="8"/>
      <c r="AL40" s="9"/>
      <c r="AM40" s="7"/>
      <c r="AN40" s="8"/>
      <c r="AO40" s="9"/>
    </row>
    <row r="41" spans="3:44" ht="39" hidden="1" customHeight="1">
      <c r="O41" s="7"/>
      <c r="P41" s="8"/>
      <c r="Q41" s="12"/>
      <c r="S41" s="8"/>
      <c r="T41" s="12"/>
      <c r="U41" s="7"/>
      <c r="V41" s="8"/>
      <c r="W41" s="12"/>
      <c r="Y41" s="8"/>
      <c r="Z41" s="12"/>
      <c r="AA41" s="7"/>
      <c r="AB41" s="8"/>
      <c r="AC41" s="12"/>
      <c r="AD41" s="7"/>
      <c r="AE41" s="8"/>
      <c r="AF41" s="9"/>
      <c r="AG41" s="7"/>
      <c r="AH41" s="8"/>
      <c r="AI41" s="9"/>
      <c r="AJ41" s="7"/>
      <c r="AK41" s="8"/>
      <c r="AL41" s="9"/>
      <c r="AM41" s="7"/>
      <c r="AN41" s="8"/>
      <c r="AO41" s="9"/>
    </row>
    <row r="42" spans="3:44" ht="39" hidden="1" customHeight="1">
      <c r="O42" s="7"/>
      <c r="P42" s="8"/>
      <c r="Q42" s="12"/>
      <c r="S42" s="8"/>
      <c r="T42" s="12"/>
      <c r="U42" s="7"/>
      <c r="V42" s="8"/>
      <c r="W42" s="12"/>
      <c r="Y42" s="8"/>
      <c r="Z42" s="12"/>
      <c r="AA42" s="7"/>
      <c r="AB42" s="8"/>
      <c r="AC42" s="12"/>
      <c r="AD42" s="7"/>
      <c r="AE42" s="8"/>
      <c r="AF42" s="9"/>
      <c r="AG42" s="7"/>
      <c r="AH42" s="8"/>
      <c r="AI42" s="9"/>
      <c r="AJ42" s="7"/>
      <c r="AK42" s="8"/>
      <c r="AL42" s="9"/>
      <c r="AM42" s="7"/>
      <c r="AN42" s="8"/>
      <c r="AO42" s="9"/>
    </row>
    <row r="43" spans="3:44" ht="39" hidden="1" customHeight="1">
      <c r="O43" s="7"/>
      <c r="P43" s="8"/>
      <c r="Q43" s="12"/>
      <c r="S43" s="8"/>
      <c r="T43" s="12"/>
      <c r="U43" s="7"/>
      <c r="V43" s="8"/>
      <c r="W43" s="12"/>
      <c r="X43" s="7"/>
      <c r="Y43" s="8"/>
      <c r="Z43" s="12"/>
      <c r="AA43" s="7"/>
      <c r="AB43" s="8"/>
      <c r="AC43" s="12"/>
      <c r="AD43" s="7"/>
      <c r="AE43" s="8"/>
      <c r="AF43" s="9"/>
      <c r="AG43" s="7"/>
      <c r="AH43" s="8"/>
      <c r="AI43" s="9"/>
      <c r="AJ43" s="7"/>
      <c r="AK43" s="8"/>
      <c r="AL43" s="9"/>
      <c r="AM43" s="7"/>
      <c r="AN43" s="8"/>
      <c r="AO43" s="9"/>
    </row>
    <row r="44" spans="3:44" ht="39" hidden="1" customHeight="1">
      <c r="O44" s="7"/>
      <c r="P44" s="8"/>
      <c r="Q44" s="12"/>
      <c r="S44" s="8"/>
      <c r="T44" s="12"/>
      <c r="U44" s="7"/>
      <c r="V44" s="8"/>
      <c r="X44" s="7"/>
      <c r="Y44" s="8"/>
      <c r="Z44" s="12"/>
      <c r="AA44" s="7"/>
      <c r="AB44" s="8"/>
      <c r="AC44" s="12"/>
      <c r="AD44" s="7"/>
      <c r="AE44" s="8"/>
      <c r="AF44" s="9"/>
      <c r="AG44" s="7"/>
      <c r="AH44" s="8"/>
      <c r="AI44" s="9"/>
      <c r="AJ44" s="7"/>
      <c r="AK44" s="8"/>
      <c r="AL44" s="9"/>
      <c r="AM44" s="7"/>
      <c r="AN44" s="8"/>
      <c r="AO44" s="9"/>
    </row>
    <row r="45" spans="3:44" ht="15" hidden="1">
      <c r="G45" s="6"/>
      <c r="I45" s="4"/>
      <c r="J45" s="5"/>
      <c r="K45" s="14"/>
      <c r="M45" s="3"/>
      <c r="P45" s="3"/>
      <c r="S45" s="3"/>
      <c r="V45" s="3"/>
      <c r="Y45" s="3"/>
      <c r="AB45" s="3"/>
      <c r="AE45" s="3"/>
      <c r="AH45" s="3"/>
      <c r="AK45" s="3"/>
      <c r="AN45" s="3"/>
    </row>
    <row r="46" spans="3:44" ht="15" hidden="1">
      <c r="H46" s="84"/>
    </row>
    <row r="1048576" spans="20:22" ht="0" hidden="1" customHeight="1">
      <c r="T1048576" s="239" t="s">
        <v>41</v>
      </c>
      <c r="U1048576" s="240"/>
      <c r="V1048576" s="240"/>
    </row>
  </sheetData>
  <sheetProtection algorithmName="SHA-512" hashValue="WTdwY9DA2YUAjrEhOSuteBIFTSe2RYqQZuOSzKNkMq4/myc4tdyPQAznJoV1GvY3aa+NL3sD+b5H2Bryo+UvHg==" saltValue="/+NTnWL6wr6yHnt6/sYP5w==" spinCount="100000" sheet="1" selectLockedCells="1"/>
  <mergeCells count="19">
    <mergeCell ref="S5:AR5"/>
    <mergeCell ref="M6:N6"/>
    <mergeCell ref="P6:Q6"/>
    <mergeCell ref="C3:AR3"/>
    <mergeCell ref="C6:E6"/>
    <mergeCell ref="C5:Q5"/>
    <mergeCell ref="C4:AR4"/>
    <mergeCell ref="G6:H6"/>
    <mergeCell ref="J6:K6"/>
    <mergeCell ref="AQ6:AR6"/>
    <mergeCell ref="T1048576:V1048576"/>
    <mergeCell ref="AH6:AI6"/>
    <mergeCell ref="AK6:AL6"/>
    <mergeCell ref="AN6:AO6"/>
    <mergeCell ref="V6:W6"/>
    <mergeCell ref="Y6:Z6"/>
    <mergeCell ref="AB6:AC6"/>
    <mergeCell ref="AE6:AF6"/>
    <mergeCell ref="S6:T6"/>
  </mergeCells>
  <conditionalFormatting sqref="B3:B4">
    <cfRule type="expression" dxfId="187" priority="127">
      <formula>#REF!=""</formula>
    </cfRule>
  </conditionalFormatting>
  <conditionalFormatting sqref="B7">
    <cfRule type="expression" dxfId="186" priority="560">
      <formula>#REF!=""</formula>
    </cfRule>
  </conditionalFormatting>
  <conditionalFormatting sqref="C7:C37">
    <cfRule type="expression" dxfId="185" priority="30" stopIfTrue="1">
      <formula>SUMPRODUCT((D7&gt;=DVac)*(D7&lt;=FVac))&lt;2</formula>
    </cfRule>
    <cfRule type="expression" dxfId="184" priority="29">
      <formula>SUMPRODUCT((D7&gt;=DVac)*(D7&lt;=FVac))&gt;0</formula>
    </cfRule>
  </conditionalFormatting>
  <conditionalFormatting sqref="C37">
    <cfRule type="expression" dxfId="183" priority="24">
      <formula>$AN37=""</formula>
    </cfRule>
  </conditionalFormatting>
  <conditionalFormatting sqref="D7:D37">
    <cfRule type="cellIs" dxfId="177" priority="32" operator="equal">
      <formula>TODAY()</formula>
    </cfRule>
  </conditionalFormatting>
  <conditionalFormatting sqref="D7:E37">
    <cfRule type="expression" dxfId="176" priority="19">
      <formula>COUNTIF(JrFeries,$D7)=1</formula>
    </cfRule>
    <cfRule type="expression" dxfId="175" priority="27">
      <formula>WEEKDAY($AN7,2)=7</formula>
    </cfRule>
    <cfRule type="expression" dxfId="174" priority="31">
      <formula>WEEKDAY($AN7,2)=1</formula>
    </cfRule>
  </conditionalFormatting>
  <conditionalFormatting sqref="D35:E37">
    <cfRule type="expression" dxfId="173" priority="25">
      <formula>$AN35=""</formula>
    </cfRule>
  </conditionalFormatting>
  <conditionalFormatting sqref="F7:F36 L7:L36 I7:I39 R38 F38:F39 AA38:AA44 L39 U39:U44 AG40:AG44 X43:X44">
    <cfRule type="expression" dxfId="172" priority="551" stopIfTrue="1">
      <formula>SUMPRODUCT((G7&gt;=DVac)*(G7&lt;=FVac))&lt;2</formula>
    </cfRule>
  </conditionalFormatting>
  <conditionalFormatting sqref="F35:F36 F38:F39">
    <cfRule type="expression" dxfId="171" priority="528">
      <formula>$G35=""</formula>
    </cfRule>
  </conditionalFormatting>
  <conditionalFormatting sqref="G35:G36">
    <cfRule type="cellIs" dxfId="170" priority="84" operator="equal">
      <formula>TODAY()</formula>
    </cfRule>
  </conditionalFormatting>
  <conditionalFormatting sqref="G7:H31">
    <cfRule type="expression" dxfId="169" priority="80">
      <formula>WEEKDAY($G7,2)&gt;5</formula>
    </cfRule>
    <cfRule type="expression" dxfId="168" priority="79">
      <formula>WEEKDAY($G7,2)=7</formula>
    </cfRule>
  </conditionalFormatting>
  <conditionalFormatting sqref="G7:H37">
    <cfRule type="expression" dxfId="167" priority="16">
      <formula>COUNTIF(JrFeries,$G7)=1</formula>
    </cfRule>
  </conditionalFormatting>
  <conditionalFormatting sqref="G33:H36">
    <cfRule type="expression" dxfId="166" priority="83">
      <formula>WEEKDAY($G33,2)&gt;5</formula>
    </cfRule>
    <cfRule type="expression" dxfId="165" priority="82">
      <formula>WEEKDAY($G33,2)=7</formula>
    </cfRule>
  </conditionalFormatting>
  <conditionalFormatting sqref="G35:H36">
    <cfRule type="expression" dxfId="164" priority="85">
      <formula>COUNTIF(JrFeries,$G35)=1</formula>
    </cfRule>
  </conditionalFormatting>
  <conditionalFormatting sqref="G37:H39 H28:H32 G32">
    <cfRule type="expression" dxfId="163" priority="542">
      <formula>WEEKDAY($G28,2)&gt;5</formula>
    </cfRule>
    <cfRule type="expression" dxfId="162" priority="529">
      <formula>WEEKDAY($G28,2)=7</formula>
    </cfRule>
  </conditionalFormatting>
  <conditionalFormatting sqref="G37:H39">
    <cfRule type="expression" dxfId="161" priority="527">
      <formula>$G37=""</formula>
    </cfRule>
  </conditionalFormatting>
  <conditionalFormatting sqref="H21:H25">
    <cfRule type="expression" dxfId="155" priority="81">
      <formula>COUNTIF(JrFeries,$G21)=1</formula>
    </cfRule>
  </conditionalFormatting>
  <conditionalFormatting sqref="H32">
    <cfRule type="expression" dxfId="154" priority="694">
      <formula>COUNTIF(JrFeries,$J23)=1</formula>
    </cfRule>
    <cfRule type="expression" dxfId="153" priority="692">
      <formula>WEEKDAY($J23,2)=6</formula>
    </cfRule>
    <cfRule type="expression" dxfId="152" priority="693">
      <formula>WEEKDAY($J23,2)=7</formula>
    </cfRule>
  </conditionalFormatting>
  <conditionalFormatting sqref="I7:I39 F7:F36 L7:L36 R38 F38:F39 AA38:AA44 L39 U39:U44 AG40:AG44 X43:X44">
    <cfRule type="expression" dxfId="151" priority="550">
      <formula>SUMPRODUCT((G7&gt;=DVac)*(G7&lt;=FVac))&gt;0</formula>
    </cfRule>
  </conditionalFormatting>
  <conditionalFormatting sqref="I35:I39">
    <cfRule type="expression" dxfId="150" priority="521">
      <formula>$J35=""</formula>
    </cfRule>
  </conditionalFormatting>
  <conditionalFormatting sqref="I37">
    <cfRule type="expression" dxfId="149" priority="3">
      <formula>SUMPRODUCT((J37&gt;=DVac)*(J37&lt;=FVac))&gt;0</formula>
    </cfRule>
    <cfRule type="expression" dxfId="148" priority="2">
      <formula>$AN37=""</formula>
    </cfRule>
    <cfRule type="expression" dxfId="147" priority="4" stopIfTrue="1">
      <formula>SUMPRODUCT((J37&gt;=DVac)*(J37&lt;=FVac))&lt;2</formula>
    </cfRule>
  </conditionalFormatting>
  <conditionalFormatting sqref="J7 J8:K18 J19:J20 J21:K37 J38 J39:K39">
    <cfRule type="expression" dxfId="146" priority="549">
      <formula>COUNTIF(JrFeries,$J7)=1</formula>
    </cfRule>
  </conditionalFormatting>
  <conditionalFormatting sqref="J7 J21:K37 J38 J39:K39">
    <cfRule type="expression" dxfId="145" priority="526">
      <formula>WEEKDAY($J7,2)=6</formula>
    </cfRule>
    <cfRule type="expression" dxfId="144" priority="531">
      <formula>WEEKDAY($J7,2)=7</formula>
    </cfRule>
  </conditionalFormatting>
  <conditionalFormatting sqref="J23">
    <cfRule type="expression" dxfId="143" priority="8">
      <formula>WEEKDAY($J23,2)=7</formula>
    </cfRule>
    <cfRule type="expression" dxfId="142" priority="7">
      <formula>WEEKDAY($J23,2)=6</formula>
    </cfRule>
  </conditionalFormatting>
  <conditionalFormatting sqref="J30">
    <cfRule type="expression" dxfId="141" priority="6">
      <formula>WEEKDAY($J30,2)=7</formula>
    </cfRule>
    <cfRule type="expression" dxfId="140" priority="5">
      <formula>WEEKDAY($J30,2)=6</formula>
    </cfRule>
  </conditionalFormatting>
  <conditionalFormatting sqref="J8:K20 K20:K23">
    <cfRule type="expression" dxfId="139" priority="107">
      <formula>WEEKDAY($J8,2)=7</formula>
    </cfRule>
    <cfRule type="expression" dxfId="138" priority="106">
      <formula>WEEKDAY($J8,2)=6</formula>
    </cfRule>
  </conditionalFormatting>
  <conditionalFormatting sqref="J35:K37 J38 J39:K39">
    <cfRule type="expression" dxfId="137" priority="523">
      <formula>$J35=""</formula>
    </cfRule>
  </conditionalFormatting>
  <conditionalFormatting sqref="K7">
    <cfRule type="expression" dxfId="136" priority="48">
      <formula>COUNTIF(JrFeries,$AB7)=1</formula>
    </cfRule>
    <cfRule type="expression" dxfId="135" priority="53">
      <formula>COUNTIF(JrFeries,$P7)=1</formula>
    </cfRule>
    <cfRule type="expression" dxfId="134" priority="66">
      <formula>COUNTIF(JrFeries,$AB7)=1</formula>
    </cfRule>
    <cfRule type="expression" dxfId="133" priority="67">
      <formula>WEEKDAY($AB7,2)=6</formula>
    </cfRule>
    <cfRule type="expression" dxfId="132" priority="68">
      <formula>WEEKDAY($AB7,2)=7</formula>
    </cfRule>
    <cfRule type="expression" dxfId="131" priority="49">
      <formula>WEEKDAY($AB7,2)=6</formula>
    </cfRule>
    <cfRule type="expression" dxfId="130" priority="50">
      <formula>WEEKDAY($AB7,2)=7</formula>
    </cfRule>
    <cfRule type="expression" dxfId="129" priority="52">
      <formula>WEEKDAY($P7,2)=7</formula>
    </cfRule>
    <cfRule type="expression" dxfId="128" priority="51">
      <formula>WEEKDAY($P7,2)=6</formula>
    </cfRule>
  </conditionalFormatting>
  <conditionalFormatting sqref="K19:K23">
    <cfRule type="expression" dxfId="127" priority="108">
      <formula>COUNTIF(JrFeries,$J19)=1</formula>
    </cfRule>
  </conditionalFormatting>
  <conditionalFormatting sqref="L35:L36 L39">
    <cfRule type="expression" dxfId="126" priority="520">
      <formula>$M35=""</formula>
    </cfRule>
  </conditionalFormatting>
  <conditionalFormatting sqref="M7">
    <cfRule type="cellIs" dxfId="125" priority="69" operator="equal">
      <formula>TODAY()</formula>
    </cfRule>
  </conditionalFormatting>
  <conditionalFormatting sqref="M7:M37">
    <cfRule type="cellIs" dxfId="124" priority="553" operator="equal">
      <formula>TODAY()</formula>
    </cfRule>
  </conditionalFormatting>
  <conditionalFormatting sqref="M7:N7">
    <cfRule type="expression" dxfId="123" priority="44">
      <formula>WEEKDAY($AN7,2)=7</formula>
    </cfRule>
    <cfRule type="expression" dxfId="122" priority="17">
      <formula>WEEKDAY($AN7,2)=6</formula>
    </cfRule>
  </conditionalFormatting>
  <conditionalFormatting sqref="M7:N37">
    <cfRule type="expression" dxfId="121" priority="547">
      <formula>WEEKDAY($M7,2)=7</formula>
    </cfRule>
    <cfRule type="expression" dxfId="120" priority="546">
      <formula>WEEKDAY($M7,2)=6</formula>
    </cfRule>
    <cfRule type="expression" dxfId="119" priority="13">
      <formula>COUNTIF(JrFeries,$M7)=1</formula>
    </cfRule>
  </conditionalFormatting>
  <conditionalFormatting sqref="M35:N37 M39:N39">
    <cfRule type="expression" dxfId="118" priority="522">
      <formula>$M35=""</formula>
    </cfRule>
  </conditionalFormatting>
  <conditionalFormatting sqref="N38">
    <cfRule type="expression" dxfId="117" priority="626">
      <formula>COUNTIF(JrFeries,$V1048576)=1</formula>
    </cfRule>
    <cfRule type="expression" dxfId="116" priority="625">
      <formula>WEEKDAY($V1048576,2)=7</formula>
    </cfRule>
    <cfRule type="expression" dxfId="115" priority="624">
      <formula>WEEKDAY($V1048576,2)=6</formula>
    </cfRule>
    <cfRule type="expression" dxfId="114" priority="608">
      <formula>$V1048576=""</formula>
    </cfRule>
  </conditionalFormatting>
  <conditionalFormatting sqref="O7:O44">
    <cfRule type="expression" dxfId="113" priority="537">
      <formula>SUMPRODUCT((P7&gt;=DVac)*(P7&lt;=FVac))&lt;2</formula>
    </cfRule>
    <cfRule type="expression" dxfId="112" priority="536">
      <formula>SUMPRODUCT((P7&gt;=DVac)*(P7&lt;=FVac))&gt;0</formula>
    </cfRule>
  </conditionalFormatting>
  <conditionalFormatting sqref="O35:O44">
    <cfRule type="expression" dxfId="111" priority="516">
      <formula>$P35=""</formula>
    </cfRule>
  </conditionalFormatting>
  <conditionalFormatting sqref="P7:P44 G7:G34 AB7:AB36 AE7:AE37 S7:S38 AH7:AH38 J7:J39 Y7:Y44 AK7:AK44 AN7:AN44 G38:G39 S40:S44 V39:V44 AB38:AB44 AE40:AE44 AH40:AH44">
    <cfRule type="cellIs" dxfId="110" priority="548" operator="equal">
      <formula>TODAY()</formula>
    </cfRule>
  </conditionalFormatting>
  <conditionalFormatting sqref="P7:Q8 Q9:Q11">
    <cfRule type="expression" dxfId="109" priority="147">
      <formula>WEEKDAY($P7,2)=6</formula>
    </cfRule>
    <cfRule type="expression" dxfId="108" priority="148">
      <formula>WEEKDAY($P7,2)=7</formula>
    </cfRule>
  </conditionalFormatting>
  <conditionalFormatting sqref="P7:Q37">
    <cfRule type="expression" dxfId="107" priority="146">
      <formula>COUNTIF(JrFeries,$P7)=1</formula>
    </cfRule>
  </conditionalFormatting>
  <conditionalFormatting sqref="P9:Q44">
    <cfRule type="expression" dxfId="106" priority="518">
      <formula>WEEKDAY($P9,2)=6</formula>
    </cfRule>
    <cfRule type="expression" dxfId="105" priority="519">
      <formula>WEEKDAY($P9,2)=7</formula>
    </cfRule>
    <cfRule type="expression" dxfId="104" priority="545">
      <formula>COUNTIF(JrFeries,$P9)=1</formula>
    </cfRule>
  </conditionalFormatting>
  <conditionalFormatting sqref="P35:Q44 R39:S39">
    <cfRule type="expression" dxfId="103" priority="517">
      <formula>$P35=""</formula>
    </cfRule>
  </conditionalFormatting>
  <conditionalFormatting sqref="Q7">
    <cfRule type="expression" dxfId="102" priority="59">
      <formula>WEEKDAY($AB7,2)=7</formula>
    </cfRule>
    <cfRule type="expression" dxfId="101" priority="58">
      <formula>WEEKDAY($AB7,2)=6</formula>
    </cfRule>
  </conditionalFormatting>
  <conditionalFormatting sqref="Q15">
    <cfRule type="expression" dxfId="100" priority="47">
      <formula>COUNTIF(JrFeries,$P15)=1</formula>
    </cfRule>
    <cfRule type="expression" dxfId="99" priority="54">
      <formula>COUNTIF(JrFeries,$AB15)=1</formula>
    </cfRule>
    <cfRule type="expression" dxfId="98" priority="46">
      <formula>WEEKDAY($P15,2)=7</formula>
    </cfRule>
    <cfRule type="expression" dxfId="97" priority="56">
      <formula>WEEKDAY($AB15,2)=7</formula>
    </cfRule>
    <cfRule type="expression" dxfId="96" priority="45">
      <formula>WEEKDAY($P15,2)=6</formula>
    </cfRule>
    <cfRule type="expression" dxfId="95" priority="55">
      <formula>WEEKDAY($AB15,2)=6</formula>
    </cfRule>
  </conditionalFormatting>
  <conditionalFormatting sqref="R38 X43:X44">
    <cfRule type="expression" dxfId="94" priority="450">
      <formula>$Y38=""</formula>
    </cfRule>
  </conditionalFormatting>
  <conditionalFormatting sqref="S7:T37">
    <cfRule type="expression" dxfId="93" priority="512">
      <formula>COUNTIF(JrFeries,$S7)=1</formula>
    </cfRule>
  </conditionalFormatting>
  <conditionalFormatting sqref="S7:T38 T39 S40:T44">
    <cfRule type="expression" dxfId="92" priority="513">
      <formula>WEEKDAY($S7,2)=7</formula>
    </cfRule>
    <cfRule type="expression" dxfId="91" priority="524">
      <formula>WEEKDAY($S7,2)=6</formula>
    </cfRule>
  </conditionalFormatting>
  <conditionalFormatting sqref="S35:T38 T39 S40:T44">
    <cfRule type="expression" dxfId="90" priority="508">
      <formula>$S35=""</formula>
    </cfRule>
  </conditionalFormatting>
  <conditionalFormatting sqref="T1048576">
    <cfRule type="expression" dxfId="89" priority="662">
      <formula>$J38=""</formula>
    </cfRule>
    <cfRule type="expression" dxfId="88" priority="666">
      <formula>WEEKDAY($J38,2)=6</formula>
    </cfRule>
    <cfRule type="expression" dxfId="87" priority="667">
      <formula>WEEKDAY($J38,2)=7</formula>
    </cfRule>
    <cfRule type="expression" dxfId="86" priority="668">
      <formula>COUNTIF(JrFeries,$J38)=1</formula>
    </cfRule>
  </conditionalFormatting>
  <conditionalFormatting sqref="U7:U37">
    <cfRule type="expression" dxfId="85" priority="533" stopIfTrue="1">
      <formula>SUMPRODUCT((V7&gt;=DVac)*(V7&lt;=FVac))&lt;2</formula>
    </cfRule>
    <cfRule type="expression" dxfId="84" priority="532">
      <formula>SUMPRODUCT((V7&gt;=DVac)*(V7&lt;=FVac))&gt;0</formula>
    </cfRule>
  </conditionalFormatting>
  <conditionalFormatting sqref="U35:U37 U39:U44">
    <cfRule type="expression" dxfId="83" priority="302">
      <formula>$V35=""</formula>
    </cfRule>
  </conditionalFormatting>
  <conditionalFormatting sqref="U38">
    <cfRule type="expression" dxfId="82" priority="578">
      <formula>#REF!=""</formula>
    </cfRule>
    <cfRule type="expression" dxfId="81" priority="576" stopIfTrue="1">
      <formula>SUMPRODUCT((#REF!&gt;=DVac)*(#REF!&lt;=FVac))&lt;2</formula>
    </cfRule>
    <cfRule type="expression" dxfId="80" priority="575">
      <formula>SUMPRODUCT((#REF!&gt;=DVac)*(#REF!&lt;=FVac))&gt;0</formula>
    </cfRule>
  </conditionalFormatting>
  <conditionalFormatting sqref="V7:V37">
    <cfRule type="cellIs" dxfId="79" priority="530" operator="equal">
      <formula>TODAY()</formula>
    </cfRule>
  </conditionalFormatting>
  <conditionalFormatting sqref="V38">
    <cfRule type="expression" dxfId="78" priority="562">
      <formula>#REF!=""</formula>
    </cfRule>
    <cfRule type="expression" dxfId="77" priority="567">
      <formula>WEEKDAY(#REF!,2)=6</formula>
    </cfRule>
    <cfRule type="expression" dxfId="76" priority="568">
      <formula>WEEKDAY(#REF!,2)=7</formula>
    </cfRule>
    <cfRule type="expression" dxfId="75" priority="569">
      <formula>COUNTIF(JrFeries,#REF!)=1</formula>
    </cfRule>
  </conditionalFormatting>
  <conditionalFormatting sqref="V7:W37 V39:V44">
    <cfRule type="expression" dxfId="74" priority="514">
      <formula>COUNTIF(JrFeries,$V7)=1</formula>
    </cfRule>
    <cfRule type="expression" dxfId="73" priority="511">
      <formula>WEEKDAY($V7,2)=7</formula>
    </cfRule>
    <cfRule type="expression" dxfId="72" priority="510">
      <formula>WEEKDAY($V7,2)=6</formula>
    </cfRule>
  </conditionalFormatting>
  <conditionalFormatting sqref="V35:W37 V39:V44">
    <cfRule type="expression" dxfId="71" priority="509">
      <formula>$V35=""</formula>
    </cfRule>
  </conditionalFormatting>
  <conditionalFormatting sqref="W38:W43">
    <cfRule type="expression" dxfId="70" priority="675">
      <formula>WEEKDAY($V39,2)=7</formula>
    </cfRule>
    <cfRule type="expression" dxfId="69" priority="674">
      <formula>WEEKDAY($V39,2)=6</formula>
    </cfRule>
    <cfRule type="expression" dxfId="68" priority="670">
      <formula>$V39=""</formula>
    </cfRule>
    <cfRule type="expression" dxfId="67" priority="676">
      <formula>COUNTIF(JrFeries,$V39)=1</formula>
    </cfRule>
  </conditionalFormatting>
  <conditionalFormatting sqref="X7:X38">
    <cfRule type="expression" dxfId="66" priority="443" stopIfTrue="1">
      <formula>SUMPRODUCT((Y7&gt;=DVac)*(Y7&lt;=FVac))&lt;2</formula>
    </cfRule>
    <cfRule type="expression" dxfId="65" priority="442">
      <formula>SUMPRODUCT((Y7&gt;=DVac)*(Y7&lt;=FVac))&gt;0</formula>
    </cfRule>
  </conditionalFormatting>
  <conditionalFormatting sqref="X35:X38">
    <cfRule type="expression" dxfId="64" priority="441">
      <formula>$Y35=""</formula>
    </cfRule>
  </conditionalFormatting>
  <conditionalFormatting sqref="Y7:Z44">
    <cfRule type="expression" dxfId="63" priority="498">
      <formula>WEEKDAY($Y7,2)=7</formula>
    </cfRule>
    <cfRule type="expression" dxfId="62" priority="496">
      <formula>COUNTIF(JrFeries,$Y7)=1</formula>
    </cfRule>
    <cfRule type="expression" dxfId="61" priority="497">
      <formula>WEEKDAY($Y7,2)=6</formula>
    </cfRule>
  </conditionalFormatting>
  <conditionalFormatting sqref="Y35:Z44">
    <cfRule type="expression" dxfId="60" priority="495">
      <formula>$Y35=""</formula>
    </cfRule>
  </conditionalFormatting>
  <conditionalFormatting sqref="AA7:AA36">
    <cfRule type="expression" dxfId="59" priority="494" stopIfTrue="1">
      <formula>SUMPRODUCT((AB7&gt;=DVac)*(AB7&lt;=FVac))&lt;2</formula>
    </cfRule>
    <cfRule type="expression" dxfId="58" priority="493">
      <formula>SUMPRODUCT((AB7&gt;=DVac)*(AB7&lt;=FVac))&gt;0</formula>
    </cfRule>
  </conditionalFormatting>
  <conditionalFormatting sqref="AA35:AA36 AA38:AA44">
    <cfRule type="expression" dxfId="57" priority="429">
      <formula>$AB35=""</formula>
    </cfRule>
  </conditionalFormatting>
  <conditionalFormatting sqref="AB7:AC36">
    <cfRule type="expression" dxfId="56" priority="492">
      <formula>WEEKDAY($AB7,2)=7</formula>
    </cfRule>
    <cfRule type="expression" dxfId="55" priority="491">
      <formula>WEEKDAY($AB7,2)=6</formula>
    </cfRule>
    <cfRule type="expression" dxfId="54" priority="490">
      <formula>COUNTIF(JrFeries,$AB7)=1</formula>
    </cfRule>
  </conditionalFormatting>
  <conditionalFormatting sqref="AB35:AC44 AD38:AG38 AD39:AH39">
    <cfRule type="expression" dxfId="53" priority="488">
      <formula>$AB35=""</formula>
    </cfRule>
  </conditionalFormatting>
  <conditionalFormatting sqref="AD7:AD37 AD40:AD44">
    <cfRule type="expression" dxfId="52" priority="487" stopIfTrue="1">
      <formula>SUMPRODUCT((AE7&gt;=DVac)*(AE7&lt;=FVac))&lt;2</formula>
    </cfRule>
    <cfRule type="expression" dxfId="51" priority="486">
      <formula>SUMPRODUCT((AE7&gt;=DVac)*(AE7&lt;=FVac))&gt;0</formula>
    </cfRule>
  </conditionalFormatting>
  <conditionalFormatting sqref="AD37 AD40:AD44">
    <cfRule type="expression" dxfId="50" priority="447">
      <formula>$AE37=""</formula>
    </cfRule>
  </conditionalFormatting>
  <conditionalFormatting sqref="AE7:AF9 AE10:AE11 AE12:AF16 AF17 AE17:AE18 AE19:AF37 AE40:AF44">
    <cfRule type="expression" dxfId="49" priority="484">
      <formula>WEEKDAY($AE7,2)=6</formula>
    </cfRule>
    <cfRule type="expression" dxfId="48" priority="485">
      <formula>WEEKDAY($AE7,2)=7</formula>
    </cfRule>
  </conditionalFormatting>
  <conditionalFormatting sqref="AE7:AF37">
    <cfRule type="expression" dxfId="47" priority="483">
      <formula>COUNTIF(JrFeries,$AE7)=1</formula>
    </cfRule>
  </conditionalFormatting>
  <conditionalFormatting sqref="AF10:AF13">
    <cfRule type="expression" dxfId="46" priority="75">
      <formula>COUNTIF(JrFeries,$AE10)=1</formula>
    </cfRule>
    <cfRule type="expression" dxfId="45" priority="76">
      <formula>WEEKDAY($AE10,2)=6</formula>
    </cfRule>
    <cfRule type="expression" dxfId="44" priority="77">
      <formula>WEEKDAY($AE10,2)=7</formula>
    </cfRule>
  </conditionalFormatting>
  <conditionalFormatting sqref="AF31">
    <cfRule type="expression" dxfId="43" priority="60">
      <formula>COUNTIF(JrFeries,$AB31)=1</formula>
    </cfRule>
  </conditionalFormatting>
  <conditionalFormatting sqref="AG7:AG36">
    <cfRule type="expression" dxfId="42" priority="480" stopIfTrue="1">
      <formula>SUMPRODUCT((AH7&gt;=DVac)*(AH7&lt;=FVac))&lt;2</formula>
    </cfRule>
    <cfRule type="expression" dxfId="41" priority="479">
      <formula>SUMPRODUCT((AH7&gt;=DVac)*(AH7&lt;=FVac))&gt;0</formula>
    </cfRule>
  </conditionalFormatting>
  <conditionalFormatting sqref="AG35:AG36 AG40:AG44">
    <cfRule type="expression" dxfId="40" priority="426">
      <formula>$AH35=""</formula>
    </cfRule>
  </conditionalFormatting>
  <conditionalFormatting sqref="AH17 AH18:AI24 AI21:AI28 AH25:AH28 AH29:AI38 AI39 AH40:AI44">
    <cfRule type="expression" dxfId="39" priority="478">
      <formula>WEEKDAY($AH17,2)=7</formula>
    </cfRule>
    <cfRule type="expression" dxfId="38" priority="477">
      <formula>WEEKDAY($AH17,2)=6</formula>
    </cfRule>
  </conditionalFormatting>
  <conditionalFormatting sqref="AH7:AI17 AI15:AI18">
    <cfRule type="expression" dxfId="37" priority="118">
      <formula>COUNTIF(JrFeries,$AH7)=1</formula>
    </cfRule>
    <cfRule type="expression" dxfId="36" priority="119">
      <formula>WEEKDAY($AH7,2)=6</formula>
    </cfRule>
    <cfRule type="expression" dxfId="35" priority="120">
      <formula>WEEKDAY($AH7,2)=7</formula>
    </cfRule>
  </conditionalFormatting>
  <conditionalFormatting sqref="AH29:AI38 AI39 AH40:AI44 AI21:AI32 AH17 AH18:AI24 AH25:AH28">
    <cfRule type="expression" dxfId="34" priority="476">
      <formula>COUNTIF(JrFeries,$AH17)=1</formula>
    </cfRule>
  </conditionalFormatting>
  <conditionalFormatting sqref="AH35:AI38 AI39 AH40:AI44">
    <cfRule type="expression" dxfId="33" priority="474">
      <formula>$AH35=""</formula>
    </cfRule>
  </conditionalFormatting>
  <conditionalFormatting sqref="AI17">
    <cfRule type="expression" dxfId="32" priority="185">
      <formula>WEEKDAY($G17,2)=7</formula>
    </cfRule>
    <cfRule type="expression" dxfId="31" priority="186">
      <formula>WEEKDAY($G17,2)&gt;5</formula>
    </cfRule>
    <cfRule type="expression" dxfId="30" priority="187">
      <formula>COUNTIF(JrFeries,$G17)=1</formula>
    </cfRule>
  </conditionalFormatting>
  <conditionalFormatting sqref="AI25">
    <cfRule type="expression" dxfId="29" priority="131">
      <formula>COUNTIF(JrFeries,$AE25)=1</formula>
    </cfRule>
    <cfRule type="expression" dxfId="28" priority="132">
      <formula>WEEKDAY($AE25,2)=6</formula>
    </cfRule>
    <cfRule type="expression" dxfId="27" priority="133">
      <formula>WEEKDAY($AE25,2)=7</formula>
    </cfRule>
  </conditionalFormatting>
  <conditionalFormatting sqref="AI29">
    <cfRule type="expression" dxfId="26" priority="188">
      <formula>$AH29=""</formula>
    </cfRule>
  </conditionalFormatting>
  <conditionalFormatting sqref="AI29:AI32">
    <cfRule type="expression" dxfId="25" priority="1">
      <formula>$AH29=""</formula>
    </cfRule>
  </conditionalFormatting>
  <conditionalFormatting sqref="AJ7:AJ44">
    <cfRule type="expression" dxfId="24" priority="473" stopIfTrue="1">
      <formula>SUMPRODUCT((AK7&gt;=DVac)*(AK7&lt;=FVac))&lt;2</formula>
    </cfRule>
    <cfRule type="expression" dxfId="23" priority="472">
      <formula>SUMPRODUCT((AK7&gt;=DVac)*(AK7&lt;=FVac))&gt;0</formula>
    </cfRule>
  </conditionalFormatting>
  <conditionalFormatting sqref="AJ37:AJ44">
    <cfRule type="expression" dxfId="22" priority="444">
      <formula>$AK37=""</formula>
    </cfRule>
  </conditionalFormatting>
  <conditionalFormatting sqref="AK7:AL37">
    <cfRule type="expression" dxfId="21" priority="468">
      <formula>COUNTIF(JrFeries,$AK7)=1</formula>
    </cfRule>
  </conditionalFormatting>
  <conditionalFormatting sqref="AK7:AL44">
    <cfRule type="expression" dxfId="20" priority="470">
      <formula>WEEKDAY($AK7,2)=7</formula>
    </cfRule>
    <cfRule type="expression" dxfId="19" priority="469">
      <formula>WEEKDAY($AK7,2)=6</formula>
    </cfRule>
  </conditionalFormatting>
  <conditionalFormatting sqref="AK35:AL44">
    <cfRule type="expression" dxfId="18" priority="467">
      <formula>$AK35=""</formula>
    </cfRule>
  </conditionalFormatting>
  <conditionalFormatting sqref="AM7:AM44">
    <cfRule type="expression" dxfId="17" priority="465">
      <formula>SUMPRODUCT((AN7&gt;=DVac)*(AN7&lt;=FVac))&gt;0</formula>
    </cfRule>
    <cfRule type="expression" dxfId="16" priority="466" stopIfTrue="1">
      <formula>SUMPRODUCT((AN7&gt;=DVac)*(AN7&lt;=FVac))&lt;2</formula>
    </cfRule>
  </conditionalFormatting>
  <conditionalFormatting sqref="AM37:AM44">
    <cfRule type="expression" dxfId="15" priority="423">
      <formula>$AN37=""</formula>
    </cfRule>
  </conditionalFormatting>
  <conditionalFormatting sqref="AN7:AO37">
    <cfRule type="expression" dxfId="14" priority="463">
      <formula>WEEKDAY($AN7,2)=7</formula>
    </cfRule>
    <cfRule type="expression" dxfId="13" priority="462">
      <formula>WEEKDAY($AN7,2)=6</formula>
    </cfRule>
    <cfRule type="expression" dxfId="12" priority="461">
      <formula>COUNTIF(JrFeries,$AN7)=1</formula>
    </cfRule>
  </conditionalFormatting>
  <conditionalFormatting sqref="AN35:AO44">
    <cfRule type="expression" dxfId="11" priority="460">
      <formula>$AN35=""</formula>
    </cfRule>
  </conditionalFormatting>
  <conditionalFormatting sqref="AP7:AP36">
    <cfRule type="expression" dxfId="10" priority="39" stopIfTrue="1">
      <formula>SUMPRODUCT((AQ7&gt;=DVac)*(AQ7&lt;=FVac))&lt;2</formula>
    </cfRule>
    <cfRule type="expression" dxfId="9" priority="38">
      <formula>SUMPRODUCT((AQ7&gt;=DVac)*(AQ7&lt;=FVac))&gt;0</formula>
    </cfRule>
  </conditionalFormatting>
  <conditionalFormatting sqref="AQ7:AQ36">
    <cfRule type="cellIs" dxfId="4" priority="37" operator="equal">
      <formula>TODAY()</formula>
    </cfRule>
  </conditionalFormatting>
  <conditionalFormatting sqref="AQ7:AR36">
    <cfRule type="expression" dxfId="3" priority="36">
      <formula>COUNTIF(JrFeries,$AQ7)=1</formula>
    </cfRule>
    <cfRule type="expression" dxfId="2" priority="34">
      <formula>WEEKDAY($AQ7,2)=6</formula>
    </cfRule>
    <cfRule type="expression" dxfId="1" priority="35">
      <formula>WEEKDAY($AQ7,2)=7</formula>
    </cfRule>
  </conditionalFormatting>
  <conditionalFormatting sqref="AQ35:AR36">
    <cfRule type="expression" dxfId="0" priority="33">
      <formula>$AQ35=""</formula>
    </cfRule>
  </conditionalFormatting>
  <dataValidations count="3">
    <dataValidation type="list" allowBlank="1" showInputMessage="1" showErrorMessage="1" sqref="G6:H6" xr:uid="{00000000-0002-0000-0100-000000000000}">
      <formula1>onglets</formula1>
    </dataValidation>
    <dataValidation type="list" allowBlank="1" showInputMessage="1" showErrorMessage="1" sqref="B8:D8" xr:uid="{00000000-0002-0000-0100-000001000000}">
      <formula1>"1,2,3,4,5,6,7,8,9,10,11,12,13,14,15,16,17,18"</formula1>
    </dataValidation>
    <dataValidation type="list" allowBlank="1" showInputMessage="1" showErrorMessage="1" sqref="B7:C7 B4" xr:uid="{00000000-0002-0000-0100-000002000000}">
      <formula1>#REF!</formula1>
    </dataValidation>
  </dataValidations>
  <printOptions horizontalCentered="1"/>
  <pageMargins left="0.25" right="0.25" top="0.75" bottom="0.75" header="0.3" footer="0.3"/>
  <pageSetup paperSize="8" scale="82" orientation="landscape" horizontalDpi="4294967293" verticalDpi="4294967293"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21" operator="equal" id="{B5245832-BF46-481B-A540-1355479A5A64}">
            <xm:f>listes!$A$6</xm:f>
            <x14:dxf>
              <fill>
                <patternFill>
                  <bgColor rgb="FF7030A0"/>
                </patternFill>
              </fill>
            </x14:dxf>
          </x14:cfRule>
          <x14:cfRule type="cellIs" priority="20" operator="equal" id="{B58DDCE1-D63E-4EFA-AB98-5BC7B3895746}">
            <xm:f>listes!$A$2</xm:f>
            <x14:dxf>
              <fill>
                <patternFill>
                  <bgColor rgb="FF00B0F0"/>
                </patternFill>
              </fill>
            </x14:dxf>
          </x14:cfRule>
          <x14:cfRule type="cellIs" priority="22" operator="equal" id="{B30FCB20-EAED-46FB-AF95-8177F514978C}">
            <xm:f>listes!$A$5</xm:f>
            <x14:dxf>
              <fill>
                <patternFill>
                  <bgColor rgb="FF00B050"/>
                </patternFill>
              </fill>
            </x14:dxf>
          </x14:cfRule>
          <x14:cfRule type="cellIs" priority="23" operator="equal" id="{0ED9916C-D279-4721-98F1-048CB15D44EB}">
            <xm:f>listes!$A$4</xm:f>
            <x14:dxf>
              <fill>
                <patternFill>
                  <bgColor rgb="FFFFFF00"/>
                </patternFill>
              </fill>
            </x14:dxf>
          </x14:cfRule>
          <x14:cfRule type="cellIs" priority="26" operator="equal" id="{693F37AF-C8B1-4021-B6E9-48B5B87D150C}">
            <xm:f>listes!$A$3</xm:f>
            <x14:dxf>
              <fill>
                <patternFill>
                  <bgColor rgb="FF00B0F0"/>
                </patternFill>
              </fill>
            </x14:dxf>
          </x14:cfRule>
          <xm:sqref>C7:E37</xm:sqref>
        </x14:conditionalFormatting>
        <x14:conditionalFormatting xmlns:xm="http://schemas.microsoft.com/office/excel/2006/main">
          <x14:cfRule type="cellIs" priority="70" operator="equal" id="{8532355C-58A4-48E1-9B7E-F8BD2B369EE4}">
            <xm:f>listes!$A$2</xm:f>
            <x14:dxf>
              <fill>
                <patternFill>
                  <bgColor rgb="FF00B0F0"/>
                </patternFill>
              </fill>
            </x14:dxf>
          </x14:cfRule>
          <x14:cfRule type="cellIs" priority="543" operator="equal" id="{990DD008-A973-421D-B2D9-02AB07FB72C2}">
            <xm:f>listes!$A$3</xm:f>
            <x14:dxf>
              <fill>
                <patternFill>
                  <bgColor rgb="FF00B0F0"/>
                </patternFill>
              </fill>
            </x14:dxf>
          </x14:cfRule>
          <x14:cfRule type="cellIs" priority="78" operator="equal" id="{8FE7A092-4003-4F5C-83FA-30AFDBFEF701}">
            <xm:f>listes!$A$5</xm:f>
            <x14:dxf>
              <fill>
                <patternFill>
                  <bgColor rgb="FF00B050"/>
                </patternFill>
              </fill>
            </x14:dxf>
          </x14:cfRule>
          <x14:cfRule type="cellIs" priority="71" operator="equal" id="{2CD518E5-CC23-4D59-97AA-7FC3158DCCF9}">
            <xm:f>listes!$A$6</xm:f>
            <x14:dxf>
              <fill>
                <patternFill>
                  <bgColor rgb="FF7030A0"/>
                </patternFill>
              </fill>
            </x14:dxf>
          </x14:cfRule>
          <xm:sqref>G7:AO36 G37:K37 M37:Z37 AB37:AF37 AH37:AO37</xm:sqref>
        </x14:conditionalFormatting>
        <x14:conditionalFormatting xmlns:xm="http://schemas.microsoft.com/office/excel/2006/main">
          <x14:cfRule type="cellIs" priority="525" operator="equal" id="{58CEB301-0027-46B5-8F4F-D8071E83C31F}">
            <xm:f>listes!$A$4</xm:f>
            <x14:dxf>
              <fill>
                <patternFill>
                  <bgColor rgb="FFFFFF00"/>
                </patternFill>
              </fill>
            </x14:dxf>
          </x14:cfRule>
          <xm:sqref>G7:AO36 M37:Z37 G37:K37 AB37:AF37 AH37:AO37</xm:sqref>
        </x14:conditionalFormatting>
        <x14:conditionalFormatting xmlns:xm="http://schemas.microsoft.com/office/excel/2006/main">
          <x14:cfRule type="cellIs" priority="40" operator="equal" id="{A258C8C2-C9A0-45EA-8997-CCF647ED0908}">
            <xm:f>listes!$A$6</xm:f>
            <x14:dxf>
              <fill>
                <patternFill>
                  <bgColor rgb="FF7030A0"/>
                </patternFill>
              </fill>
            </x14:dxf>
          </x14:cfRule>
          <x14:cfRule type="cellIs" priority="41" operator="equal" id="{173107D3-A666-4DA1-982A-4D2A199B3D82}">
            <xm:f>listes!$A$5</xm:f>
            <x14:dxf>
              <fill>
                <patternFill>
                  <bgColor rgb="FF00B050"/>
                </patternFill>
              </fill>
            </x14:dxf>
          </x14:cfRule>
          <x14:cfRule type="cellIs" priority="42" operator="equal" id="{483AB3DE-C1B3-4C37-AF5A-FD0A6F9974A5}">
            <xm:f>listes!$A$4</xm:f>
            <x14:dxf>
              <fill>
                <patternFill>
                  <bgColor rgb="FFFFFF00"/>
                </patternFill>
              </fill>
            </x14:dxf>
          </x14:cfRule>
          <x14:cfRule type="cellIs" priority="43" operator="equal" id="{A97F5AAB-5865-448D-A54C-69F6A9FF3B63}">
            <xm:f>listes!$A$3</xm:f>
            <x14:dxf>
              <fill>
                <patternFill>
                  <bgColor rgb="FF00B0F0"/>
                </patternFill>
              </fill>
            </x14:dxf>
          </x14:cfRule>
          <xm:sqref>AP7:AR36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094198A-9516-43A4-A110-1B56D25EC2F5}">
          <x14:formula1>
            <xm:f>listes!$B$2:$B$6</xm:f>
          </x14:formula1>
          <xm:sqref>AF6 AF40:AF1048576 AF1:AF2</xm:sqref>
        </x14:dataValidation>
        <x14:dataValidation type="list" allowBlank="1" showInputMessage="1" showErrorMessage="1" xr:uid="{089C6931-77ED-447A-9F57-8BC8DE816633}">
          <x14:formula1>
            <xm:f>listes!$B$2:$B$5</xm:f>
          </x14:formula1>
          <xm:sqref>T7:T37 W7:W34 Z7:Z36 AC7:AC36 AF7:AF37 AI7:AI36 AL7:AL36 AO7:AO36 AR7:AR36 Z37 AL37 AO37</xm:sqref>
        </x14:dataValidation>
        <x14:dataValidation type="list" allowBlank="1" showInputMessage="1" showErrorMessage="1" xr:uid="{E1FE132A-6F3F-46D7-8F47-6301609A2868}">
          <x14:formula1>
            <xm:f>listes!$A$2:$A$6</xm:f>
          </x14:formula1>
          <xm:sqref>H7:H36 K7:K37 N10:N36 N7:N9 Q7:Q37 E7:E37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081B-C197-4B43-96DA-27F3D7625FDD}">
  <sheetPr codeName="Feuil4"/>
  <dimension ref="A1:C38"/>
  <sheetViews>
    <sheetView workbookViewId="0"/>
  </sheetViews>
  <sheetFormatPr baseColWidth="10" defaultColWidth="11.5" defaultRowHeight="15"/>
  <cols>
    <col min="1" max="1" width="10.6640625" bestFit="1" customWidth="1"/>
    <col min="2" max="2" width="17.5" style="193" bestFit="1" customWidth="1"/>
    <col min="3" max="3" width="18.33203125" bestFit="1" customWidth="1"/>
  </cols>
  <sheetData>
    <row r="1" spans="1:3" s="39" customFormat="1">
      <c r="A1" s="39" t="s">
        <v>42</v>
      </c>
      <c r="B1" s="191" t="s">
        <v>43</v>
      </c>
      <c r="C1" s="39" t="s">
        <v>44</v>
      </c>
    </row>
    <row r="2" spans="1:3" s="39" customFormat="1">
      <c r="A2" s="10">
        <v>45884</v>
      </c>
      <c r="B2" s="192">
        <f t="shared" ref="B2:B38" si="0">A2</f>
        <v>45884</v>
      </c>
      <c r="C2" t="s">
        <v>53</v>
      </c>
    </row>
    <row r="3" spans="1:3">
      <c r="A3" s="10">
        <v>45962</v>
      </c>
      <c r="B3" s="192">
        <f>A3</f>
        <v>45962</v>
      </c>
      <c r="C3" t="s">
        <v>45</v>
      </c>
    </row>
    <row r="4" spans="1:3">
      <c r="A4" s="10">
        <v>45972</v>
      </c>
      <c r="B4" s="192">
        <f t="shared" si="0"/>
        <v>45972</v>
      </c>
      <c r="C4" t="s">
        <v>46</v>
      </c>
    </row>
    <row r="5" spans="1:3">
      <c r="A5" s="10">
        <v>46016</v>
      </c>
      <c r="B5" s="192">
        <f t="shared" si="0"/>
        <v>46016</v>
      </c>
      <c r="C5" t="s">
        <v>47</v>
      </c>
    </row>
    <row r="6" spans="1:3">
      <c r="A6" s="10">
        <v>46023</v>
      </c>
      <c r="B6" s="192">
        <f t="shared" si="0"/>
        <v>46023</v>
      </c>
      <c r="C6" t="s">
        <v>48</v>
      </c>
    </row>
    <row r="7" spans="1:3">
      <c r="A7" s="10">
        <v>46118</v>
      </c>
      <c r="B7" s="192">
        <f t="shared" si="0"/>
        <v>46118</v>
      </c>
      <c r="C7" t="s">
        <v>49</v>
      </c>
    </row>
    <row r="8" spans="1:3">
      <c r="A8" s="10">
        <v>46143</v>
      </c>
      <c r="B8" s="192">
        <f t="shared" si="0"/>
        <v>46143</v>
      </c>
      <c r="C8" t="s">
        <v>50</v>
      </c>
    </row>
    <row r="9" spans="1:3">
      <c r="A9" s="10">
        <v>46150</v>
      </c>
      <c r="B9" s="192">
        <f t="shared" si="0"/>
        <v>46150</v>
      </c>
      <c r="C9" t="s">
        <v>51</v>
      </c>
    </row>
    <row r="10" spans="1:3">
      <c r="A10" s="10">
        <v>46156</v>
      </c>
      <c r="B10" s="192">
        <f t="shared" si="0"/>
        <v>46156</v>
      </c>
      <c r="C10" t="s">
        <v>124</v>
      </c>
    </row>
    <row r="11" spans="1:3">
      <c r="A11" s="10">
        <v>46167</v>
      </c>
      <c r="B11" s="192">
        <f t="shared" si="0"/>
        <v>46167</v>
      </c>
      <c r="C11" t="s">
        <v>125</v>
      </c>
    </row>
    <row r="12" spans="1:3">
      <c r="A12" s="10">
        <v>46217</v>
      </c>
      <c r="B12" s="192">
        <f t="shared" si="0"/>
        <v>46217</v>
      </c>
      <c r="C12" t="s">
        <v>52</v>
      </c>
    </row>
    <row r="13" spans="1:3">
      <c r="A13" s="10">
        <v>46249</v>
      </c>
      <c r="B13" s="192">
        <f t="shared" si="0"/>
        <v>46249</v>
      </c>
      <c r="C13" t="s">
        <v>53</v>
      </c>
    </row>
    <row r="14" spans="1:3">
      <c r="A14" s="10">
        <v>46327</v>
      </c>
      <c r="B14" s="192">
        <f t="shared" si="0"/>
        <v>46327</v>
      </c>
      <c r="C14" t="s">
        <v>45</v>
      </c>
    </row>
    <row r="15" spans="1:3">
      <c r="A15" s="10">
        <v>46337</v>
      </c>
      <c r="B15" s="192">
        <f t="shared" si="0"/>
        <v>46337</v>
      </c>
      <c r="C15" t="s">
        <v>46</v>
      </c>
    </row>
    <row r="16" spans="1:3">
      <c r="A16" s="10">
        <v>46381</v>
      </c>
      <c r="B16" s="192">
        <f t="shared" si="0"/>
        <v>46381</v>
      </c>
      <c r="C16" t="s">
        <v>47</v>
      </c>
    </row>
    <row r="17" spans="1:3">
      <c r="A17" s="10">
        <v>46388</v>
      </c>
      <c r="B17" s="192">
        <f t="shared" si="0"/>
        <v>46388</v>
      </c>
      <c r="C17" t="s">
        <v>48</v>
      </c>
    </row>
    <row r="18" spans="1:3">
      <c r="A18" s="10">
        <v>46475</v>
      </c>
      <c r="B18" s="192">
        <f t="shared" si="0"/>
        <v>46475</v>
      </c>
      <c r="C18" t="s">
        <v>49</v>
      </c>
    </row>
    <row r="19" spans="1:3">
      <c r="A19" s="10">
        <v>46508</v>
      </c>
      <c r="B19" s="192">
        <f t="shared" si="0"/>
        <v>46508</v>
      </c>
      <c r="C19" t="s">
        <v>50</v>
      </c>
    </row>
    <row r="20" spans="1:3">
      <c r="A20" s="10">
        <v>46513</v>
      </c>
      <c r="B20" s="192">
        <f t="shared" si="0"/>
        <v>46513</v>
      </c>
      <c r="C20" t="s">
        <v>124</v>
      </c>
    </row>
    <row r="21" spans="1:3">
      <c r="A21" s="10">
        <v>46515</v>
      </c>
      <c r="B21" s="192">
        <f t="shared" si="0"/>
        <v>46515</v>
      </c>
      <c r="C21" t="s">
        <v>51</v>
      </c>
    </row>
    <row r="22" spans="1:3">
      <c r="A22" s="10">
        <v>46524</v>
      </c>
      <c r="B22" s="192">
        <f t="shared" si="0"/>
        <v>46524</v>
      </c>
      <c r="C22" t="s">
        <v>125</v>
      </c>
    </row>
    <row r="23" spans="1:3">
      <c r="A23" s="10">
        <v>46582</v>
      </c>
      <c r="B23" s="192">
        <f t="shared" si="0"/>
        <v>46582</v>
      </c>
      <c r="C23" t="s">
        <v>52</v>
      </c>
    </row>
    <row r="24" spans="1:3">
      <c r="A24" s="10">
        <v>46614</v>
      </c>
      <c r="B24" s="192">
        <f t="shared" si="0"/>
        <v>46614</v>
      </c>
      <c r="C24" t="s">
        <v>53</v>
      </c>
    </row>
    <row r="25" spans="1:3">
      <c r="A25" s="10">
        <v>46692</v>
      </c>
      <c r="B25" s="192">
        <f t="shared" si="0"/>
        <v>46692</v>
      </c>
      <c r="C25" t="s">
        <v>45</v>
      </c>
    </row>
    <row r="26" spans="1:3">
      <c r="A26" s="10">
        <v>46702</v>
      </c>
      <c r="B26" s="192">
        <f t="shared" si="0"/>
        <v>46702</v>
      </c>
      <c r="C26" t="s">
        <v>46</v>
      </c>
    </row>
    <row r="27" spans="1:3">
      <c r="A27" s="10">
        <v>46746</v>
      </c>
      <c r="B27" s="192">
        <f t="shared" si="0"/>
        <v>46746</v>
      </c>
      <c r="C27" t="s">
        <v>47</v>
      </c>
    </row>
    <row r="28" spans="1:3">
      <c r="A28" s="10">
        <v>46753</v>
      </c>
      <c r="B28" s="192">
        <f t="shared" si="0"/>
        <v>46753</v>
      </c>
      <c r="C28" t="s">
        <v>48</v>
      </c>
    </row>
    <row r="29" spans="1:3">
      <c r="A29" s="10">
        <v>46860</v>
      </c>
      <c r="B29" s="192">
        <f t="shared" si="0"/>
        <v>46860</v>
      </c>
      <c r="C29" t="s">
        <v>49</v>
      </c>
    </row>
    <row r="30" spans="1:3">
      <c r="A30" s="10">
        <v>46874</v>
      </c>
      <c r="B30" s="192">
        <f t="shared" si="0"/>
        <v>46874</v>
      </c>
      <c r="C30" t="s">
        <v>50</v>
      </c>
    </row>
    <row r="31" spans="1:3">
      <c r="A31" s="10">
        <v>46881</v>
      </c>
      <c r="B31" s="192">
        <f t="shared" si="0"/>
        <v>46881</v>
      </c>
      <c r="C31" t="s">
        <v>51</v>
      </c>
    </row>
    <row r="32" spans="1:3">
      <c r="A32" s="10">
        <v>46898</v>
      </c>
      <c r="B32" s="192">
        <f t="shared" si="0"/>
        <v>46898</v>
      </c>
      <c r="C32" t="s">
        <v>124</v>
      </c>
    </row>
    <row r="33" spans="1:3">
      <c r="A33" s="10">
        <v>46909</v>
      </c>
      <c r="B33" s="192">
        <f t="shared" si="0"/>
        <v>46909</v>
      </c>
      <c r="C33" t="s">
        <v>125</v>
      </c>
    </row>
    <row r="34" spans="1:3">
      <c r="A34" s="10">
        <v>46948</v>
      </c>
      <c r="B34" s="192">
        <f t="shared" si="0"/>
        <v>46948</v>
      </c>
      <c r="C34" t="s">
        <v>52</v>
      </c>
    </row>
    <row r="35" spans="1:3">
      <c r="A35" s="10">
        <v>46980</v>
      </c>
      <c r="B35" s="192">
        <f t="shared" si="0"/>
        <v>46980</v>
      </c>
      <c r="C35" t="s">
        <v>53</v>
      </c>
    </row>
    <row r="36" spans="1:3">
      <c r="A36" s="10">
        <v>47058</v>
      </c>
      <c r="B36" s="192">
        <f t="shared" si="0"/>
        <v>47058</v>
      </c>
      <c r="C36" t="s">
        <v>45</v>
      </c>
    </row>
    <row r="37" spans="1:3">
      <c r="A37" s="10">
        <v>47068</v>
      </c>
      <c r="B37" s="192">
        <f t="shared" si="0"/>
        <v>47068</v>
      </c>
      <c r="C37" t="s">
        <v>46</v>
      </c>
    </row>
    <row r="38" spans="1:3">
      <c r="A38" s="10">
        <v>47112</v>
      </c>
      <c r="B38" s="192">
        <f t="shared" si="0"/>
        <v>47112</v>
      </c>
      <c r="C38" t="s">
        <v>47</v>
      </c>
    </row>
  </sheetData>
  <sheetProtection algorithmName="SHA-512" hashValue="en0JIHoAtVZvJDIJP5gazcFJK5ORgLhOMKbKJBPbMu6fCyb2bI+tf9Mc6GPS8hTsiS80pfGh0aoeWeZKE2U+Hw==" saltValue="ZqRuhblmyA7Qt3rhBtDuJ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44FAD-81AC-41FC-AD6F-2C0A5EB17058}">
  <sheetPr codeName="Feuil5"/>
  <dimension ref="A1:F19"/>
  <sheetViews>
    <sheetView workbookViewId="0">
      <selection activeCell="F1" sqref="F1"/>
    </sheetView>
  </sheetViews>
  <sheetFormatPr baseColWidth="10" defaultColWidth="11.5" defaultRowHeight="15"/>
  <cols>
    <col min="1" max="1" width="38.5" bestFit="1" customWidth="1"/>
    <col min="2" max="2" width="41" bestFit="1" customWidth="1"/>
    <col min="3" max="3" width="25.83203125" bestFit="1" customWidth="1"/>
    <col min="4" max="4" width="30.83203125" bestFit="1" customWidth="1"/>
    <col min="5" max="5" width="25.83203125" bestFit="1" customWidth="1"/>
    <col min="6" max="6" width="7.33203125" bestFit="1" customWidth="1"/>
  </cols>
  <sheetData>
    <row r="1" spans="1:6">
      <c r="A1" t="s">
        <v>126</v>
      </c>
      <c r="B1" t="s">
        <v>127</v>
      </c>
      <c r="C1" t="s">
        <v>107</v>
      </c>
      <c r="D1" t="s">
        <v>128</v>
      </c>
      <c r="E1" t="s">
        <v>129</v>
      </c>
      <c r="F1" t="s">
        <v>130</v>
      </c>
    </row>
    <row r="2" spans="1:6">
      <c r="A2" t="s">
        <v>131</v>
      </c>
      <c r="B2" t="s">
        <v>132</v>
      </c>
      <c r="C2" t="s">
        <v>108</v>
      </c>
      <c r="D2" t="s">
        <v>133</v>
      </c>
      <c r="E2" t="s">
        <v>134</v>
      </c>
    </row>
    <row r="3" spans="1:6">
      <c r="A3" t="s">
        <v>135</v>
      </c>
      <c r="B3" t="s">
        <v>136</v>
      </c>
      <c r="C3" t="s">
        <v>109</v>
      </c>
      <c r="D3" t="s">
        <v>137</v>
      </c>
    </row>
    <row r="4" spans="1:6">
      <c r="A4" t="s">
        <v>138</v>
      </c>
      <c r="B4" t="s">
        <v>139</v>
      </c>
    </row>
    <row r="5" spans="1:6">
      <c r="A5" t="s">
        <v>140</v>
      </c>
      <c r="B5" t="s">
        <v>141</v>
      </c>
    </row>
    <row r="6" spans="1:6">
      <c r="A6" t="s">
        <v>142</v>
      </c>
      <c r="B6" t="s">
        <v>143</v>
      </c>
    </row>
    <row r="7" spans="1:6">
      <c r="A7" t="s">
        <v>144</v>
      </c>
      <c r="B7" t="s">
        <v>145</v>
      </c>
    </row>
    <row r="8" spans="1:6">
      <c r="A8" t="s">
        <v>146</v>
      </c>
    </row>
    <row r="9" spans="1:6">
      <c r="A9" t="s">
        <v>147</v>
      </c>
    </row>
    <row r="10" spans="1:6">
      <c r="A10" t="s">
        <v>148</v>
      </c>
    </row>
    <row r="11" spans="1:6">
      <c r="A11" t="s">
        <v>149</v>
      </c>
    </row>
    <row r="12" spans="1:6">
      <c r="A12" t="s">
        <v>150</v>
      </c>
    </row>
    <row r="13" spans="1:6">
      <c r="A13" t="s">
        <v>151</v>
      </c>
    </row>
    <row r="14" spans="1:6">
      <c r="A14" t="s">
        <v>152</v>
      </c>
    </row>
    <row r="15" spans="1:6">
      <c r="A15" t="s">
        <v>153</v>
      </c>
    </row>
    <row r="16" spans="1:6">
      <c r="A16" t="s">
        <v>154</v>
      </c>
    </row>
    <row r="17" spans="1:1">
      <c r="A17" t="s">
        <v>155</v>
      </c>
    </row>
    <row r="18" spans="1:1">
      <c r="A18" t="s">
        <v>156</v>
      </c>
    </row>
    <row r="19" spans="1:1">
      <c r="A19" t="s">
        <v>157</v>
      </c>
    </row>
  </sheetData>
  <sheetProtection algorithmName="SHA-512" hashValue="FcZkmQUtQ4GNdn8jpYSxcfF7WHwq2RKHgWou37px+MG5n3flhwfIoOVaPIjUpiBWHfN8MqhOrQkHNnkgryJxiw==" saltValue="37PV3i2/0HnpZu3TNwVHv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E8F1-1C31-4D38-9EB4-C89888855863}">
  <sheetPr codeName="Feuil12"/>
  <dimension ref="A1:D6"/>
  <sheetViews>
    <sheetView workbookViewId="0"/>
  </sheetViews>
  <sheetFormatPr baseColWidth="10" defaultColWidth="11.5" defaultRowHeight="15"/>
  <sheetData>
    <row r="1" spans="1:4">
      <c r="A1" t="s">
        <v>66</v>
      </c>
      <c r="B1" t="s">
        <v>65</v>
      </c>
      <c r="C1" t="s">
        <v>68</v>
      </c>
      <c r="D1" t="s">
        <v>69</v>
      </c>
    </row>
    <row r="2" spans="1:4">
      <c r="A2" t="s">
        <v>67</v>
      </c>
      <c r="B2" t="s">
        <v>34</v>
      </c>
      <c r="C2" t="s">
        <v>67</v>
      </c>
      <c r="D2" t="s">
        <v>34</v>
      </c>
    </row>
    <row r="3" spans="1:4">
      <c r="A3" t="s">
        <v>34</v>
      </c>
      <c r="B3" t="s">
        <v>38</v>
      </c>
      <c r="C3" t="s">
        <v>34</v>
      </c>
      <c r="D3" t="s">
        <v>38</v>
      </c>
    </row>
    <row r="4" spans="1:4">
      <c r="A4" t="s">
        <v>38</v>
      </c>
      <c r="B4" t="s">
        <v>35</v>
      </c>
      <c r="C4" t="s">
        <v>38</v>
      </c>
    </row>
    <row r="5" spans="1:4">
      <c r="A5" t="s">
        <v>35</v>
      </c>
      <c r="B5" t="s">
        <v>37</v>
      </c>
    </row>
    <row r="6" spans="1:4">
      <c r="A6" t="s">
        <v>37</v>
      </c>
    </row>
  </sheetData>
  <sheetProtection algorithmName="SHA-512" hashValue="g2MQ2gIt3mw46PBTo54nFn8eZEDCUFvSLrt6pk+rjkpWFhP6075ljaXLK/KicmXSNKwY5quwEgqn+qZfiuERoA==" saltValue="aGwv+oGDAHNjCwWZT+hCiA==" spinCount="100000" sheet="1" objects="1" scenarios="1"/>
  <phoneticPr fontId="3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7C85-8BE0-4CFD-88FE-D667C3669D67}">
  <sheetPr codeName="Feuil6"/>
  <dimension ref="A1:K853"/>
  <sheetViews>
    <sheetView workbookViewId="0"/>
  </sheetViews>
  <sheetFormatPr baseColWidth="10" defaultRowHeight="15"/>
  <cols>
    <col min="1" max="1" width="10.6640625" style="10" bestFit="1" customWidth="1"/>
    <col min="6" max="6" width="14.6640625" bestFit="1" customWidth="1"/>
    <col min="7" max="7" width="12.83203125" bestFit="1" customWidth="1"/>
    <col min="10" max="10" width="7.83203125" bestFit="1" customWidth="1"/>
  </cols>
  <sheetData>
    <row r="1" spans="1:11">
      <c r="A1" s="97" t="s">
        <v>54</v>
      </c>
      <c r="B1" s="15" t="s">
        <v>55</v>
      </c>
      <c r="C1" s="15" t="s">
        <v>56</v>
      </c>
      <c r="D1" s="15" t="s">
        <v>57</v>
      </c>
      <c r="E1" s="15" t="s">
        <v>58</v>
      </c>
      <c r="F1" s="15" t="s">
        <v>59</v>
      </c>
      <c r="G1" s="15" t="s">
        <v>60</v>
      </c>
      <c r="H1" s="15" t="s">
        <v>61</v>
      </c>
      <c r="I1" s="15" t="s">
        <v>62</v>
      </c>
      <c r="J1" s="15" t="s">
        <v>63</v>
      </c>
      <c r="K1" s="15" t="s">
        <v>70</v>
      </c>
    </row>
    <row r="2" spans="1:11">
      <c r="A2" s="10">
        <f>'Calendrier 2025-2026'!D7</f>
        <v>45870</v>
      </c>
      <c r="B2" t="str">
        <f>IF(K2=0,"",IF($A2=$A1,"14:00","08:00"))</f>
        <v/>
      </c>
      <c r="C2" t="str">
        <f>IF(K2=0,"",IF($A2=$A1,"17:00","12:00"))</f>
        <v/>
      </c>
      <c r="D2">
        <f>K2</f>
        <v>0</v>
      </c>
      <c r="E2" t="str">
        <f t="shared" ref="E2:E3" si="0">IF(K2=0,"",IF(OR(K2="Entreprise",K2="Révisions"),0,1))</f>
        <v/>
      </c>
      <c r="F2">
        <f>'Fiche formation'!$E$25</f>
        <v>0</v>
      </c>
      <c r="G2">
        <f>Salle!$B$1</f>
        <v>0</v>
      </c>
      <c r="H2" t="str">
        <f>'Fiche formation'!$C$14</f>
        <v>LG3 INFO</v>
      </c>
      <c r="K2">
        <f>VLOOKUP(A2,'Calendrier 2025-2026'!$D$7:$E$37,2,FALSE)</f>
        <v>0</v>
      </c>
    </row>
    <row r="3" spans="1:11">
      <c r="A3" s="10">
        <f t="shared" ref="A3:A64" si="1">IF(A2=A1,A2+1,A2)</f>
        <v>45870</v>
      </c>
      <c r="B3" t="str">
        <f t="shared" ref="B3:B66" si="2">IF(K3=0,"",IF($A3=$A2,"14:00","08:00"))</f>
        <v/>
      </c>
      <c r="C3" t="str">
        <f t="shared" ref="C3:C66" si="3">IF(K3=0,"",IF($A3=$A2,"17:00","12:00"))</f>
        <v/>
      </c>
      <c r="D3">
        <f t="shared" ref="D3" si="4">K3</f>
        <v>0</v>
      </c>
      <c r="E3" t="str">
        <f t="shared" si="0"/>
        <v/>
      </c>
      <c r="F3">
        <f>'Fiche formation'!$E$25</f>
        <v>0</v>
      </c>
      <c r="G3">
        <f>Salle!$B$1</f>
        <v>0</v>
      </c>
      <c r="H3" t="str">
        <f>'Fiche formation'!$C$14</f>
        <v>LG3 INFO</v>
      </c>
      <c r="K3">
        <f>VLOOKUP(A3,'Calendrier 2025-2026'!$D$7:$E$37,2,FALSE)</f>
        <v>0</v>
      </c>
    </row>
    <row r="4" spans="1:11">
      <c r="A4" s="10">
        <f t="shared" si="1"/>
        <v>45871</v>
      </c>
      <c r="B4" t="str">
        <f t="shared" si="2"/>
        <v/>
      </c>
      <c r="C4" t="str">
        <f t="shared" si="3"/>
        <v/>
      </c>
      <c r="D4">
        <f t="shared" ref="D4:D63" si="5">K4</f>
        <v>0</v>
      </c>
      <c r="E4" t="str">
        <f t="shared" ref="E4:E63" si="6">IF(K4=0,"",IF(OR(K4="Entreprise",K4="Révisions"),0,1))</f>
        <v/>
      </c>
      <c r="F4">
        <f>'Fiche formation'!$E$25</f>
        <v>0</v>
      </c>
      <c r="G4">
        <f>Salle!$B$1</f>
        <v>0</v>
      </c>
      <c r="H4" t="str">
        <f>'Fiche formation'!$C$14</f>
        <v>LG3 INFO</v>
      </c>
      <c r="K4">
        <f>VLOOKUP(A4,'Calendrier 2025-2026'!$D$7:$E$37,2,FALSE)</f>
        <v>0</v>
      </c>
    </row>
    <row r="5" spans="1:11">
      <c r="A5" s="10">
        <f t="shared" si="1"/>
        <v>45871</v>
      </c>
      <c r="B5" t="str">
        <f t="shared" si="2"/>
        <v/>
      </c>
      <c r="C5" t="str">
        <f t="shared" si="3"/>
        <v/>
      </c>
      <c r="D5">
        <f t="shared" si="5"/>
        <v>0</v>
      </c>
      <c r="E5" t="str">
        <f t="shared" si="6"/>
        <v/>
      </c>
      <c r="F5">
        <f>'Fiche formation'!$E$25</f>
        <v>0</v>
      </c>
      <c r="G5">
        <f>Salle!$B$1</f>
        <v>0</v>
      </c>
      <c r="H5" t="str">
        <f>'Fiche formation'!$C$14</f>
        <v>LG3 INFO</v>
      </c>
      <c r="K5">
        <f>VLOOKUP(A5,'Calendrier 2025-2026'!$D$7:$E$37,2,FALSE)</f>
        <v>0</v>
      </c>
    </row>
    <row r="6" spans="1:11">
      <c r="A6" s="10">
        <f t="shared" si="1"/>
        <v>45872</v>
      </c>
      <c r="B6" t="str">
        <f t="shared" si="2"/>
        <v/>
      </c>
      <c r="C6" t="str">
        <f t="shared" si="3"/>
        <v/>
      </c>
      <c r="D6">
        <f t="shared" si="5"/>
        <v>0</v>
      </c>
      <c r="E6" t="str">
        <f t="shared" si="6"/>
        <v/>
      </c>
      <c r="F6">
        <f>'Fiche formation'!$E$25</f>
        <v>0</v>
      </c>
      <c r="G6">
        <f>Salle!$B$1</f>
        <v>0</v>
      </c>
      <c r="H6" t="str">
        <f>'Fiche formation'!$C$14</f>
        <v>LG3 INFO</v>
      </c>
      <c r="K6">
        <f>VLOOKUP(A6,'Calendrier 2025-2026'!$D$7:$E$37,2,FALSE)</f>
        <v>0</v>
      </c>
    </row>
    <row r="7" spans="1:11">
      <c r="A7" s="10">
        <f t="shared" si="1"/>
        <v>45872</v>
      </c>
      <c r="B7" t="str">
        <f t="shared" si="2"/>
        <v/>
      </c>
      <c r="C7" t="str">
        <f t="shared" si="3"/>
        <v/>
      </c>
      <c r="D7">
        <f t="shared" si="5"/>
        <v>0</v>
      </c>
      <c r="E7" t="str">
        <f t="shared" si="6"/>
        <v/>
      </c>
      <c r="F7">
        <f>'Fiche formation'!$E$25</f>
        <v>0</v>
      </c>
      <c r="G7">
        <f>Salle!$B$1</f>
        <v>0</v>
      </c>
      <c r="H7" t="str">
        <f>'Fiche formation'!$C$14</f>
        <v>LG3 INFO</v>
      </c>
      <c r="K7">
        <f>VLOOKUP(A7,'Calendrier 2025-2026'!$D$7:$E$37,2,FALSE)</f>
        <v>0</v>
      </c>
    </row>
    <row r="8" spans="1:11">
      <c r="A8" s="10">
        <f t="shared" si="1"/>
        <v>45873</v>
      </c>
      <c r="B8" t="str">
        <f t="shared" si="2"/>
        <v/>
      </c>
      <c r="C8" t="str">
        <f t="shared" si="3"/>
        <v/>
      </c>
      <c r="D8">
        <f t="shared" si="5"/>
        <v>0</v>
      </c>
      <c r="E8" t="str">
        <f t="shared" si="6"/>
        <v/>
      </c>
      <c r="F8">
        <f>'Fiche formation'!$E$25</f>
        <v>0</v>
      </c>
      <c r="G8">
        <f>Salle!$B$1</f>
        <v>0</v>
      </c>
      <c r="H8" t="str">
        <f>'Fiche formation'!$C$14</f>
        <v>LG3 INFO</v>
      </c>
      <c r="K8">
        <f>VLOOKUP(A8,'Calendrier 2025-2026'!$D$7:$E$37,2,FALSE)</f>
        <v>0</v>
      </c>
    </row>
    <row r="9" spans="1:11">
      <c r="A9" s="10">
        <f t="shared" si="1"/>
        <v>45873</v>
      </c>
      <c r="B9" t="str">
        <f t="shared" si="2"/>
        <v/>
      </c>
      <c r="C9" t="str">
        <f t="shared" si="3"/>
        <v/>
      </c>
      <c r="D9">
        <f t="shared" si="5"/>
        <v>0</v>
      </c>
      <c r="E9" t="str">
        <f t="shared" si="6"/>
        <v/>
      </c>
      <c r="F9">
        <f>'Fiche formation'!$E$25</f>
        <v>0</v>
      </c>
      <c r="G9">
        <f>Salle!$B$1</f>
        <v>0</v>
      </c>
      <c r="H9" t="str">
        <f>'Fiche formation'!$C$14</f>
        <v>LG3 INFO</v>
      </c>
      <c r="K9">
        <f>VLOOKUP(A9,'Calendrier 2025-2026'!$D$7:$E$37,2,FALSE)</f>
        <v>0</v>
      </c>
    </row>
    <row r="10" spans="1:11">
      <c r="A10" s="10">
        <f t="shared" si="1"/>
        <v>45874</v>
      </c>
      <c r="B10" t="str">
        <f t="shared" si="2"/>
        <v/>
      </c>
      <c r="C10" t="str">
        <f t="shared" si="3"/>
        <v/>
      </c>
      <c r="D10">
        <f t="shared" si="5"/>
        <v>0</v>
      </c>
      <c r="E10" t="str">
        <f t="shared" si="6"/>
        <v/>
      </c>
      <c r="F10">
        <f>'Fiche formation'!$E$25</f>
        <v>0</v>
      </c>
      <c r="G10">
        <f>Salle!$B$1</f>
        <v>0</v>
      </c>
      <c r="H10" t="str">
        <f>'Fiche formation'!$C$14</f>
        <v>LG3 INFO</v>
      </c>
      <c r="K10">
        <f>VLOOKUP(A10,'Calendrier 2025-2026'!$D$7:$E$37,2,FALSE)</f>
        <v>0</v>
      </c>
    </row>
    <row r="11" spans="1:11">
      <c r="A11" s="10">
        <f t="shared" si="1"/>
        <v>45874</v>
      </c>
      <c r="B11" t="str">
        <f t="shared" si="2"/>
        <v/>
      </c>
      <c r="C11" t="str">
        <f t="shared" si="3"/>
        <v/>
      </c>
      <c r="D11">
        <f t="shared" si="5"/>
        <v>0</v>
      </c>
      <c r="E11" t="str">
        <f t="shared" si="6"/>
        <v/>
      </c>
      <c r="F11">
        <f>'Fiche formation'!$E$25</f>
        <v>0</v>
      </c>
      <c r="G11">
        <f>Salle!$B$1</f>
        <v>0</v>
      </c>
      <c r="H11" t="str">
        <f>'Fiche formation'!$C$14</f>
        <v>LG3 INFO</v>
      </c>
      <c r="K11">
        <f>VLOOKUP(A11,'Calendrier 2025-2026'!$D$7:$E$37,2,FALSE)</f>
        <v>0</v>
      </c>
    </row>
    <row r="12" spans="1:11">
      <c r="A12" s="10">
        <f t="shared" si="1"/>
        <v>45875</v>
      </c>
      <c r="B12" t="str">
        <f t="shared" si="2"/>
        <v/>
      </c>
      <c r="C12" t="str">
        <f t="shared" si="3"/>
        <v/>
      </c>
      <c r="D12">
        <f t="shared" si="5"/>
        <v>0</v>
      </c>
      <c r="E12" t="str">
        <f t="shared" si="6"/>
        <v/>
      </c>
      <c r="F12">
        <f>'Fiche formation'!$E$25</f>
        <v>0</v>
      </c>
      <c r="G12">
        <f>Salle!$B$1</f>
        <v>0</v>
      </c>
      <c r="H12" t="str">
        <f>'Fiche formation'!$C$14</f>
        <v>LG3 INFO</v>
      </c>
      <c r="K12">
        <f>VLOOKUP(A12,'Calendrier 2025-2026'!$D$7:$E$37,2,FALSE)</f>
        <v>0</v>
      </c>
    </row>
    <row r="13" spans="1:11">
      <c r="A13" s="10">
        <f t="shared" si="1"/>
        <v>45875</v>
      </c>
      <c r="B13" t="str">
        <f t="shared" si="2"/>
        <v/>
      </c>
      <c r="C13" t="str">
        <f t="shared" si="3"/>
        <v/>
      </c>
      <c r="D13">
        <f t="shared" si="5"/>
        <v>0</v>
      </c>
      <c r="E13" t="str">
        <f t="shared" si="6"/>
        <v/>
      </c>
      <c r="F13">
        <f>'Fiche formation'!$E$25</f>
        <v>0</v>
      </c>
      <c r="G13">
        <f>Salle!$B$1</f>
        <v>0</v>
      </c>
      <c r="H13" t="str">
        <f>'Fiche formation'!$C$14</f>
        <v>LG3 INFO</v>
      </c>
      <c r="K13">
        <f>VLOOKUP(A13,'Calendrier 2025-2026'!$D$7:$E$37,2,FALSE)</f>
        <v>0</v>
      </c>
    </row>
    <row r="14" spans="1:11">
      <c r="A14" s="10">
        <f t="shared" si="1"/>
        <v>45876</v>
      </c>
      <c r="B14" t="str">
        <f t="shared" si="2"/>
        <v/>
      </c>
      <c r="C14" t="str">
        <f t="shared" si="3"/>
        <v/>
      </c>
      <c r="D14">
        <f t="shared" si="5"/>
        <v>0</v>
      </c>
      <c r="E14" t="str">
        <f t="shared" si="6"/>
        <v/>
      </c>
      <c r="F14">
        <f>'Fiche formation'!$E$25</f>
        <v>0</v>
      </c>
      <c r="G14">
        <f>Salle!$B$1</f>
        <v>0</v>
      </c>
      <c r="H14" t="str">
        <f>'Fiche formation'!$C$14</f>
        <v>LG3 INFO</v>
      </c>
      <c r="K14">
        <f>VLOOKUP(A14,'Calendrier 2025-2026'!$D$7:$E$37,2,FALSE)</f>
        <v>0</v>
      </c>
    </row>
    <row r="15" spans="1:11">
      <c r="A15" s="10">
        <f t="shared" si="1"/>
        <v>45876</v>
      </c>
      <c r="B15" t="str">
        <f t="shared" si="2"/>
        <v/>
      </c>
      <c r="C15" t="str">
        <f t="shared" si="3"/>
        <v/>
      </c>
      <c r="D15">
        <f t="shared" si="5"/>
        <v>0</v>
      </c>
      <c r="E15" t="str">
        <f t="shared" si="6"/>
        <v/>
      </c>
      <c r="F15">
        <f>'Fiche formation'!$E$25</f>
        <v>0</v>
      </c>
      <c r="G15">
        <f>Salle!$B$1</f>
        <v>0</v>
      </c>
      <c r="H15" t="str">
        <f>'Fiche formation'!$C$14</f>
        <v>LG3 INFO</v>
      </c>
      <c r="K15">
        <f>VLOOKUP(A15,'Calendrier 2025-2026'!$D$7:$E$37,2,FALSE)</f>
        <v>0</v>
      </c>
    </row>
    <row r="16" spans="1:11">
      <c r="A16" s="10">
        <f t="shared" si="1"/>
        <v>45877</v>
      </c>
      <c r="B16" t="str">
        <f t="shared" si="2"/>
        <v/>
      </c>
      <c r="C16" t="str">
        <f t="shared" si="3"/>
        <v/>
      </c>
      <c r="D16">
        <f t="shared" si="5"/>
        <v>0</v>
      </c>
      <c r="E16" t="str">
        <f t="shared" si="6"/>
        <v/>
      </c>
      <c r="F16">
        <f>'Fiche formation'!$E$25</f>
        <v>0</v>
      </c>
      <c r="G16">
        <f>Salle!$B$1</f>
        <v>0</v>
      </c>
      <c r="H16" t="str">
        <f>'Fiche formation'!$C$14</f>
        <v>LG3 INFO</v>
      </c>
      <c r="K16">
        <f>VLOOKUP(A16,'Calendrier 2025-2026'!$D$7:$E$37,2,FALSE)</f>
        <v>0</v>
      </c>
    </row>
    <row r="17" spans="1:11">
      <c r="A17" s="10">
        <f t="shared" si="1"/>
        <v>45877</v>
      </c>
      <c r="B17" t="str">
        <f t="shared" si="2"/>
        <v/>
      </c>
      <c r="C17" t="str">
        <f t="shared" si="3"/>
        <v/>
      </c>
      <c r="D17">
        <f t="shared" si="5"/>
        <v>0</v>
      </c>
      <c r="E17" t="str">
        <f t="shared" si="6"/>
        <v/>
      </c>
      <c r="F17">
        <f>'Fiche formation'!$E$25</f>
        <v>0</v>
      </c>
      <c r="G17">
        <f>Salle!$B$1</f>
        <v>0</v>
      </c>
      <c r="H17" t="str">
        <f>'Fiche formation'!$C$14</f>
        <v>LG3 INFO</v>
      </c>
      <c r="K17">
        <f>VLOOKUP(A17,'Calendrier 2025-2026'!$D$7:$E$37,2,FALSE)</f>
        <v>0</v>
      </c>
    </row>
    <row r="18" spans="1:11">
      <c r="A18" s="10">
        <f t="shared" si="1"/>
        <v>45878</v>
      </c>
      <c r="B18" t="str">
        <f t="shared" si="2"/>
        <v/>
      </c>
      <c r="C18" t="str">
        <f t="shared" si="3"/>
        <v/>
      </c>
      <c r="D18">
        <f t="shared" si="5"/>
        <v>0</v>
      </c>
      <c r="E18" t="str">
        <f t="shared" si="6"/>
        <v/>
      </c>
      <c r="F18">
        <f>'Fiche formation'!$E$25</f>
        <v>0</v>
      </c>
      <c r="G18">
        <f>Salle!$B$1</f>
        <v>0</v>
      </c>
      <c r="H18" t="str">
        <f>'Fiche formation'!$C$14</f>
        <v>LG3 INFO</v>
      </c>
      <c r="K18">
        <f>VLOOKUP(A18,'Calendrier 2025-2026'!$D$7:$E$37,2,FALSE)</f>
        <v>0</v>
      </c>
    </row>
    <row r="19" spans="1:11">
      <c r="A19" s="10">
        <f t="shared" si="1"/>
        <v>45878</v>
      </c>
      <c r="B19" t="str">
        <f t="shared" si="2"/>
        <v/>
      </c>
      <c r="C19" t="str">
        <f t="shared" si="3"/>
        <v/>
      </c>
      <c r="D19">
        <f t="shared" si="5"/>
        <v>0</v>
      </c>
      <c r="E19" t="str">
        <f t="shared" si="6"/>
        <v/>
      </c>
      <c r="F19">
        <f>'Fiche formation'!$E$25</f>
        <v>0</v>
      </c>
      <c r="G19">
        <f>Salle!$B$1</f>
        <v>0</v>
      </c>
      <c r="H19" t="str">
        <f>'Fiche formation'!$C$14</f>
        <v>LG3 INFO</v>
      </c>
      <c r="K19">
        <f>VLOOKUP(A19,'Calendrier 2025-2026'!$D$7:$E$37,2,FALSE)</f>
        <v>0</v>
      </c>
    </row>
    <row r="20" spans="1:11">
      <c r="A20" s="10">
        <f t="shared" si="1"/>
        <v>45879</v>
      </c>
      <c r="B20" t="str">
        <f t="shared" si="2"/>
        <v/>
      </c>
      <c r="C20" t="str">
        <f t="shared" si="3"/>
        <v/>
      </c>
      <c r="D20">
        <f t="shared" si="5"/>
        <v>0</v>
      </c>
      <c r="E20" t="str">
        <f t="shared" si="6"/>
        <v/>
      </c>
      <c r="F20">
        <f>'Fiche formation'!$E$25</f>
        <v>0</v>
      </c>
      <c r="G20">
        <f>Salle!$B$1</f>
        <v>0</v>
      </c>
      <c r="H20" t="str">
        <f>'Fiche formation'!$C$14</f>
        <v>LG3 INFO</v>
      </c>
      <c r="K20">
        <f>VLOOKUP(A20,'Calendrier 2025-2026'!$D$7:$E$37,2,FALSE)</f>
        <v>0</v>
      </c>
    </row>
    <row r="21" spans="1:11">
      <c r="A21" s="10">
        <f t="shared" si="1"/>
        <v>45879</v>
      </c>
      <c r="B21" t="str">
        <f t="shared" si="2"/>
        <v/>
      </c>
      <c r="C21" t="str">
        <f t="shared" si="3"/>
        <v/>
      </c>
      <c r="D21">
        <f t="shared" si="5"/>
        <v>0</v>
      </c>
      <c r="E21" t="str">
        <f t="shared" si="6"/>
        <v/>
      </c>
      <c r="F21">
        <f>'Fiche formation'!$E$25</f>
        <v>0</v>
      </c>
      <c r="G21">
        <f>Salle!$B$1</f>
        <v>0</v>
      </c>
      <c r="H21" t="str">
        <f>'Fiche formation'!$C$14</f>
        <v>LG3 INFO</v>
      </c>
      <c r="K21">
        <f>VLOOKUP(A21,'Calendrier 2025-2026'!$D$7:$E$37,2,FALSE)</f>
        <v>0</v>
      </c>
    </row>
    <row r="22" spans="1:11">
      <c r="A22" s="10">
        <f t="shared" si="1"/>
        <v>45880</v>
      </c>
      <c r="B22" t="str">
        <f t="shared" si="2"/>
        <v/>
      </c>
      <c r="C22" t="str">
        <f t="shared" si="3"/>
        <v/>
      </c>
      <c r="D22">
        <f t="shared" si="5"/>
        <v>0</v>
      </c>
      <c r="E22" t="str">
        <f t="shared" si="6"/>
        <v/>
      </c>
      <c r="F22">
        <f>'Fiche formation'!$E$25</f>
        <v>0</v>
      </c>
      <c r="G22">
        <f>Salle!$B$1</f>
        <v>0</v>
      </c>
      <c r="H22" t="str">
        <f>'Fiche formation'!$C$14</f>
        <v>LG3 INFO</v>
      </c>
      <c r="K22">
        <f>VLOOKUP(A22,'Calendrier 2025-2026'!$D$7:$E$37,2,FALSE)</f>
        <v>0</v>
      </c>
    </row>
    <row r="23" spans="1:11">
      <c r="A23" s="10">
        <f t="shared" si="1"/>
        <v>45880</v>
      </c>
      <c r="B23" t="str">
        <f t="shared" si="2"/>
        <v/>
      </c>
      <c r="C23" t="str">
        <f t="shared" si="3"/>
        <v/>
      </c>
      <c r="D23">
        <f t="shared" si="5"/>
        <v>0</v>
      </c>
      <c r="E23" t="str">
        <f t="shared" si="6"/>
        <v/>
      </c>
      <c r="F23">
        <f>'Fiche formation'!$E$25</f>
        <v>0</v>
      </c>
      <c r="G23">
        <f>Salle!$B$1</f>
        <v>0</v>
      </c>
      <c r="H23" t="str">
        <f>'Fiche formation'!$C$14</f>
        <v>LG3 INFO</v>
      </c>
      <c r="K23">
        <f>VLOOKUP(A23,'Calendrier 2025-2026'!$D$7:$E$37,2,FALSE)</f>
        <v>0</v>
      </c>
    </row>
    <row r="24" spans="1:11">
      <c r="A24" s="10">
        <f t="shared" si="1"/>
        <v>45881</v>
      </c>
      <c r="B24" t="str">
        <f t="shared" si="2"/>
        <v/>
      </c>
      <c r="C24" t="str">
        <f t="shared" si="3"/>
        <v/>
      </c>
      <c r="D24">
        <f t="shared" si="5"/>
        <v>0</v>
      </c>
      <c r="E24" t="str">
        <f t="shared" si="6"/>
        <v/>
      </c>
      <c r="F24">
        <f>'Fiche formation'!$E$25</f>
        <v>0</v>
      </c>
      <c r="G24">
        <f>Salle!$B$1</f>
        <v>0</v>
      </c>
      <c r="H24" t="str">
        <f>'Fiche formation'!$C$14</f>
        <v>LG3 INFO</v>
      </c>
      <c r="K24">
        <f>VLOOKUP(A24,'Calendrier 2025-2026'!$D$7:$E$37,2,FALSE)</f>
        <v>0</v>
      </c>
    </row>
    <row r="25" spans="1:11">
      <c r="A25" s="10">
        <f t="shared" si="1"/>
        <v>45881</v>
      </c>
      <c r="B25" t="str">
        <f t="shared" si="2"/>
        <v/>
      </c>
      <c r="C25" t="str">
        <f t="shared" si="3"/>
        <v/>
      </c>
      <c r="D25">
        <f t="shared" si="5"/>
        <v>0</v>
      </c>
      <c r="E25" t="str">
        <f t="shared" si="6"/>
        <v/>
      </c>
      <c r="F25">
        <f>'Fiche formation'!$E$25</f>
        <v>0</v>
      </c>
      <c r="G25">
        <f>Salle!$B$1</f>
        <v>0</v>
      </c>
      <c r="H25" t="str">
        <f>'Fiche formation'!$C$14</f>
        <v>LG3 INFO</v>
      </c>
      <c r="K25">
        <f>VLOOKUP(A25,'Calendrier 2025-2026'!$D$7:$E$37,2,FALSE)</f>
        <v>0</v>
      </c>
    </row>
    <row r="26" spans="1:11">
      <c r="A26" s="10">
        <f t="shared" si="1"/>
        <v>45882</v>
      </c>
      <c r="B26" t="str">
        <f t="shared" si="2"/>
        <v/>
      </c>
      <c r="C26" t="str">
        <f t="shared" si="3"/>
        <v/>
      </c>
      <c r="D26">
        <f t="shared" si="5"/>
        <v>0</v>
      </c>
      <c r="E26" t="str">
        <f t="shared" si="6"/>
        <v/>
      </c>
      <c r="F26">
        <f>'Fiche formation'!$E$25</f>
        <v>0</v>
      </c>
      <c r="G26">
        <f>Salle!$B$1</f>
        <v>0</v>
      </c>
      <c r="H26" t="str">
        <f>'Fiche formation'!$C$14</f>
        <v>LG3 INFO</v>
      </c>
      <c r="K26">
        <f>VLOOKUP(A26,'Calendrier 2025-2026'!$D$7:$E$37,2,FALSE)</f>
        <v>0</v>
      </c>
    </row>
    <row r="27" spans="1:11">
      <c r="A27" s="10">
        <f t="shared" si="1"/>
        <v>45882</v>
      </c>
      <c r="B27" t="str">
        <f t="shared" si="2"/>
        <v/>
      </c>
      <c r="C27" t="str">
        <f t="shared" si="3"/>
        <v/>
      </c>
      <c r="D27">
        <f t="shared" si="5"/>
        <v>0</v>
      </c>
      <c r="E27" t="str">
        <f t="shared" si="6"/>
        <v/>
      </c>
      <c r="F27">
        <f>'Fiche formation'!$E$25</f>
        <v>0</v>
      </c>
      <c r="G27">
        <f>Salle!$B$1</f>
        <v>0</v>
      </c>
      <c r="H27" t="str">
        <f>'Fiche formation'!$C$14</f>
        <v>LG3 INFO</v>
      </c>
      <c r="K27">
        <f>VLOOKUP(A27,'Calendrier 2025-2026'!$D$7:$E$37,2,FALSE)</f>
        <v>0</v>
      </c>
    </row>
    <row r="28" spans="1:11">
      <c r="A28" s="10">
        <f t="shared" si="1"/>
        <v>45883</v>
      </c>
      <c r="B28" t="str">
        <f t="shared" si="2"/>
        <v/>
      </c>
      <c r="C28" t="str">
        <f t="shared" si="3"/>
        <v/>
      </c>
      <c r="D28">
        <f t="shared" si="5"/>
        <v>0</v>
      </c>
      <c r="E28" t="str">
        <f t="shared" si="6"/>
        <v/>
      </c>
      <c r="F28">
        <f>'Fiche formation'!$E$25</f>
        <v>0</v>
      </c>
      <c r="G28">
        <f>Salle!$B$1</f>
        <v>0</v>
      </c>
      <c r="H28" t="str">
        <f>'Fiche formation'!$C$14</f>
        <v>LG3 INFO</v>
      </c>
      <c r="K28">
        <f>VLOOKUP(A28,'Calendrier 2025-2026'!$D$7:$E$37,2,FALSE)</f>
        <v>0</v>
      </c>
    </row>
    <row r="29" spans="1:11">
      <c r="A29" s="10">
        <f t="shared" si="1"/>
        <v>45883</v>
      </c>
      <c r="B29" t="str">
        <f t="shared" si="2"/>
        <v/>
      </c>
      <c r="C29" t="str">
        <f t="shared" si="3"/>
        <v/>
      </c>
      <c r="D29">
        <f t="shared" si="5"/>
        <v>0</v>
      </c>
      <c r="E29" t="str">
        <f t="shared" si="6"/>
        <v/>
      </c>
      <c r="F29">
        <f>'Fiche formation'!$E$25</f>
        <v>0</v>
      </c>
      <c r="G29">
        <f>Salle!$B$1</f>
        <v>0</v>
      </c>
      <c r="H29" t="str">
        <f>'Fiche formation'!$C$14</f>
        <v>LG3 INFO</v>
      </c>
      <c r="K29">
        <f>VLOOKUP(A29,'Calendrier 2025-2026'!$D$7:$E$37,2,FALSE)</f>
        <v>0</v>
      </c>
    </row>
    <row r="30" spans="1:11">
      <c r="A30" s="10">
        <f t="shared" si="1"/>
        <v>45884</v>
      </c>
      <c r="B30" t="str">
        <f t="shared" si="2"/>
        <v/>
      </c>
      <c r="C30" t="str">
        <f t="shared" si="3"/>
        <v/>
      </c>
      <c r="D30">
        <f t="shared" si="5"/>
        <v>0</v>
      </c>
      <c r="E30" t="str">
        <f t="shared" si="6"/>
        <v/>
      </c>
      <c r="F30">
        <f>'Fiche formation'!$E$25</f>
        <v>0</v>
      </c>
      <c r="G30">
        <f>Salle!$B$1</f>
        <v>0</v>
      </c>
      <c r="H30" t="str">
        <f>'Fiche formation'!$C$14</f>
        <v>LG3 INFO</v>
      </c>
      <c r="K30">
        <f>VLOOKUP(A30,'Calendrier 2025-2026'!$D$7:$E$37,2,FALSE)</f>
        <v>0</v>
      </c>
    </row>
    <row r="31" spans="1:11">
      <c r="A31" s="10">
        <f t="shared" si="1"/>
        <v>45884</v>
      </c>
      <c r="B31" t="str">
        <f t="shared" si="2"/>
        <v/>
      </c>
      <c r="C31" t="str">
        <f t="shared" si="3"/>
        <v/>
      </c>
      <c r="D31">
        <f t="shared" si="5"/>
        <v>0</v>
      </c>
      <c r="E31" t="str">
        <f t="shared" si="6"/>
        <v/>
      </c>
      <c r="F31">
        <f>'Fiche formation'!$E$25</f>
        <v>0</v>
      </c>
      <c r="G31">
        <f>Salle!$B$1</f>
        <v>0</v>
      </c>
      <c r="H31" t="str">
        <f>'Fiche formation'!$C$14</f>
        <v>LG3 INFO</v>
      </c>
      <c r="K31">
        <f>VLOOKUP(A31,'Calendrier 2025-2026'!$D$7:$E$37,2,FALSE)</f>
        <v>0</v>
      </c>
    </row>
    <row r="32" spans="1:11">
      <c r="A32" s="10">
        <f t="shared" si="1"/>
        <v>45885</v>
      </c>
      <c r="B32" t="str">
        <f t="shared" si="2"/>
        <v/>
      </c>
      <c r="C32" t="str">
        <f t="shared" si="3"/>
        <v/>
      </c>
      <c r="D32">
        <f t="shared" si="5"/>
        <v>0</v>
      </c>
      <c r="E32" t="str">
        <f t="shared" si="6"/>
        <v/>
      </c>
      <c r="F32">
        <f>'Fiche formation'!$E$25</f>
        <v>0</v>
      </c>
      <c r="G32">
        <f>Salle!$B$1</f>
        <v>0</v>
      </c>
      <c r="H32" t="str">
        <f>'Fiche formation'!$C$14</f>
        <v>LG3 INFO</v>
      </c>
      <c r="K32">
        <f>VLOOKUP(A32,'Calendrier 2025-2026'!$D$7:$E$37,2,FALSE)</f>
        <v>0</v>
      </c>
    </row>
    <row r="33" spans="1:11">
      <c r="A33" s="10">
        <f t="shared" si="1"/>
        <v>45885</v>
      </c>
      <c r="B33" t="str">
        <f t="shared" si="2"/>
        <v/>
      </c>
      <c r="C33" t="str">
        <f t="shared" si="3"/>
        <v/>
      </c>
      <c r="D33">
        <f t="shared" si="5"/>
        <v>0</v>
      </c>
      <c r="E33" t="str">
        <f t="shared" si="6"/>
        <v/>
      </c>
      <c r="F33">
        <f>'Fiche formation'!$E$25</f>
        <v>0</v>
      </c>
      <c r="G33">
        <f>Salle!$B$1</f>
        <v>0</v>
      </c>
      <c r="H33" t="str">
        <f>'Fiche formation'!$C$14</f>
        <v>LG3 INFO</v>
      </c>
      <c r="K33">
        <f>VLOOKUP(A33,'Calendrier 2025-2026'!$D$7:$E$37,2,FALSE)</f>
        <v>0</v>
      </c>
    </row>
    <row r="34" spans="1:11">
      <c r="A34" s="10">
        <f t="shared" si="1"/>
        <v>45886</v>
      </c>
      <c r="B34" t="str">
        <f t="shared" si="2"/>
        <v/>
      </c>
      <c r="C34" t="str">
        <f t="shared" si="3"/>
        <v/>
      </c>
      <c r="D34">
        <f t="shared" si="5"/>
        <v>0</v>
      </c>
      <c r="E34" t="str">
        <f t="shared" si="6"/>
        <v/>
      </c>
      <c r="F34">
        <f>'Fiche formation'!$E$25</f>
        <v>0</v>
      </c>
      <c r="G34">
        <f>Salle!$B$1</f>
        <v>0</v>
      </c>
      <c r="H34" t="str">
        <f>'Fiche formation'!$C$14</f>
        <v>LG3 INFO</v>
      </c>
      <c r="K34">
        <f>VLOOKUP(A34,'Calendrier 2025-2026'!$D$7:$E$37,2,FALSE)</f>
        <v>0</v>
      </c>
    </row>
    <row r="35" spans="1:11">
      <c r="A35" s="10">
        <f t="shared" si="1"/>
        <v>45886</v>
      </c>
      <c r="B35" t="str">
        <f t="shared" si="2"/>
        <v/>
      </c>
      <c r="C35" t="str">
        <f t="shared" si="3"/>
        <v/>
      </c>
      <c r="D35">
        <f t="shared" si="5"/>
        <v>0</v>
      </c>
      <c r="E35" t="str">
        <f t="shared" si="6"/>
        <v/>
      </c>
      <c r="F35">
        <f>'Fiche formation'!$E$25</f>
        <v>0</v>
      </c>
      <c r="G35">
        <f>Salle!$B$1</f>
        <v>0</v>
      </c>
      <c r="H35" t="str">
        <f>'Fiche formation'!$C$14</f>
        <v>LG3 INFO</v>
      </c>
      <c r="K35">
        <f>VLOOKUP(A35,'Calendrier 2025-2026'!$D$7:$E$37,2,FALSE)</f>
        <v>0</v>
      </c>
    </row>
    <row r="36" spans="1:11">
      <c r="A36" s="10">
        <f t="shared" si="1"/>
        <v>45887</v>
      </c>
      <c r="B36" t="str">
        <f t="shared" si="2"/>
        <v/>
      </c>
      <c r="C36" t="str">
        <f t="shared" si="3"/>
        <v/>
      </c>
      <c r="D36">
        <f t="shared" si="5"/>
        <v>0</v>
      </c>
      <c r="E36" t="str">
        <f t="shared" si="6"/>
        <v/>
      </c>
      <c r="F36">
        <f>'Fiche formation'!$E$25</f>
        <v>0</v>
      </c>
      <c r="G36">
        <f>Salle!$B$1</f>
        <v>0</v>
      </c>
      <c r="H36" t="str">
        <f>'Fiche formation'!$C$14</f>
        <v>LG3 INFO</v>
      </c>
      <c r="K36">
        <f>VLOOKUP(A36,'Calendrier 2025-2026'!$D$7:$E$37,2,FALSE)</f>
        <v>0</v>
      </c>
    </row>
    <row r="37" spans="1:11">
      <c r="A37" s="10">
        <f t="shared" si="1"/>
        <v>45887</v>
      </c>
      <c r="B37" t="str">
        <f t="shared" si="2"/>
        <v/>
      </c>
      <c r="C37" t="str">
        <f t="shared" si="3"/>
        <v/>
      </c>
      <c r="D37">
        <f t="shared" si="5"/>
        <v>0</v>
      </c>
      <c r="E37" t="str">
        <f t="shared" si="6"/>
        <v/>
      </c>
      <c r="F37">
        <f>'Fiche formation'!$E$25</f>
        <v>0</v>
      </c>
      <c r="G37">
        <f>Salle!$B$1</f>
        <v>0</v>
      </c>
      <c r="H37" t="str">
        <f>'Fiche formation'!$C$14</f>
        <v>LG3 INFO</v>
      </c>
      <c r="K37">
        <f>VLOOKUP(A37,'Calendrier 2025-2026'!$D$7:$E$37,2,FALSE)</f>
        <v>0</v>
      </c>
    </row>
    <row r="38" spans="1:11">
      <c r="A38" s="10">
        <f t="shared" si="1"/>
        <v>45888</v>
      </c>
      <c r="B38" t="str">
        <f t="shared" si="2"/>
        <v/>
      </c>
      <c r="C38" t="str">
        <f t="shared" si="3"/>
        <v/>
      </c>
      <c r="D38">
        <f t="shared" si="5"/>
        <v>0</v>
      </c>
      <c r="E38" t="str">
        <f t="shared" si="6"/>
        <v/>
      </c>
      <c r="F38">
        <f>'Fiche formation'!$E$25</f>
        <v>0</v>
      </c>
      <c r="G38">
        <f>Salle!$B$1</f>
        <v>0</v>
      </c>
      <c r="H38" t="str">
        <f>'Fiche formation'!$C$14</f>
        <v>LG3 INFO</v>
      </c>
      <c r="K38">
        <f>VLOOKUP(A38,'Calendrier 2025-2026'!$D$7:$E$37,2,FALSE)</f>
        <v>0</v>
      </c>
    </row>
    <row r="39" spans="1:11">
      <c r="A39" s="10">
        <f t="shared" si="1"/>
        <v>45888</v>
      </c>
      <c r="B39" t="str">
        <f t="shared" si="2"/>
        <v/>
      </c>
      <c r="C39" t="str">
        <f t="shared" si="3"/>
        <v/>
      </c>
      <c r="D39">
        <f t="shared" si="5"/>
        <v>0</v>
      </c>
      <c r="E39" t="str">
        <f t="shared" si="6"/>
        <v/>
      </c>
      <c r="F39">
        <f>'Fiche formation'!$E$25</f>
        <v>0</v>
      </c>
      <c r="G39">
        <f>Salle!$B$1</f>
        <v>0</v>
      </c>
      <c r="H39" t="str">
        <f>'Fiche formation'!$C$14</f>
        <v>LG3 INFO</v>
      </c>
      <c r="K39">
        <f>VLOOKUP(A39,'Calendrier 2025-2026'!$D$7:$E$37,2,FALSE)</f>
        <v>0</v>
      </c>
    </row>
    <row r="40" spans="1:11">
      <c r="A40" s="10">
        <f t="shared" si="1"/>
        <v>45889</v>
      </c>
      <c r="B40" t="str">
        <f t="shared" si="2"/>
        <v/>
      </c>
      <c r="C40" t="str">
        <f t="shared" si="3"/>
        <v/>
      </c>
      <c r="D40">
        <f t="shared" si="5"/>
        <v>0</v>
      </c>
      <c r="E40" t="str">
        <f t="shared" si="6"/>
        <v/>
      </c>
      <c r="F40">
        <f>'Fiche formation'!$E$25</f>
        <v>0</v>
      </c>
      <c r="G40">
        <f>Salle!$B$1</f>
        <v>0</v>
      </c>
      <c r="H40" t="str">
        <f>'Fiche formation'!$C$14</f>
        <v>LG3 INFO</v>
      </c>
      <c r="K40">
        <f>VLOOKUP(A40,'Calendrier 2025-2026'!$D$7:$E$37,2,FALSE)</f>
        <v>0</v>
      </c>
    </row>
    <row r="41" spans="1:11">
      <c r="A41" s="10">
        <f t="shared" si="1"/>
        <v>45889</v>
      </c>
      <c r="B41" t="str">
        <f t="shared" si="2"/>
        <v/>
      </c>
      <c r="C41" t="str">
        <f t="shared" si="3"/>
        <v/>
      </c>
      <c r="D41">
        <f t="shared" si="5"/>
        <v>0</v>
      </c>
      <c r="E41" t="str">
        <f t="shared" si="6"/>
        <v/>
      </c>
      <c r="F41">
        <f>'Fiche formation'!$E$25</f>
        <v>0</v>
      </c>
      <c r="G41">
        <f>Salle!$B$1</f>
        <v>0</v>
      </c>
      <c r="H41" t="str">
        <f>'Fiche formation'!$C$14</f>
        <v>LG3 INFO</v>
      </c>
      <c r="K41">
        <f>VLOOKUP(A41,'Calendrier 2025-2026'!$D$7:$E$37,2,FALSE)</f>
        <v>0</v>
      </c>
    </row>
    <row r="42" spans="1:11">
      <c r="A42" s="10">
        <f t="shared" si="1"/>
        <v>45890</v>
      </c>
      <c r="B42" t="str">
        <f t="shared" si="2"/>
        <v/>
      </c>
      <c r="C42" t="str">
        <f t="shared" si="3"/>
        <v/>
      </c>
      <c r="D42">
        <f t="shared" si="5"/>
        <v>0</v>
      </c>
      <c r="E42" t="str">
        <f t="shared" si="6"/>
        <v/>
      </c>
      <c r="F42">
        <f>'Fiche formation'!$E$25</f>
        <v>0</v>
      </c>
      <c r="G42">
        <f>Salle!$B$1</f>
        <v>0</v>
      </c>
      <c r="H42" t="str">
        <f>'Fiche formation'!$C$14</f>
        <v>LG3 INFO</v>
      </c>
      <c r="K42">
        <f>VLOOKUP(A42,'Calendrier 2025-2026'!$D$7:$E$37,2,FALSE)</f>
        <v>0</v>
      </c>
    </row>
    <row r="43" spans="1:11">
      <c r="A43" s="10">
        <f t="shared" si="1"/>
        <v>45890</v>
      </c>
      <c r="B43" t="str">
        <f t="shared" si="2"/>
        <v/>
      </c>
      <c r="C43" t="str">
        <f t="shared" si="3"/>
        <v/>
      </c>
      <c r="D43">
        <f t="shared" si="5"/>
        <v>0</v>
      </c>
      <c r="E43" t="str">
        <f t="shared" si="6"/>
        <v/>
      </c>
      <c r="F43">
        <f>'Fiche formation'!$E$25</f>
        <v>0</v>
      </c>
      <c r="G43">
        <f>Salle!$B$1</f>
        <v>0</v>
      </c>
      <c r="H43" t="str">
        <f>'Fiche formation'!$C$14</f>
        <v>LG3 INFO</v>
      </c>
      <c r="K43">
        <f>VLOOKUP(A43,'Calendrier 2025-2026'!$D$7:$E$37,2,FALSE)</f>
        <v>0</v>
      </c>
    </row>
    <row r="44" spans="1:11">
      <c r="A44" s="10">
        <f t="shared" si="1"/>
        <v>45891</v>
      </c>
      <c r="B44" t="str">
        <f t="shared" si="2"/>
        <v/>
      </c>
      <c r="C44" t="str">
        <f t="shared" si="3"/>
        <v/>
      </c>
      <c r="D44">
        <f t="shared" si="5"/>
        <v>0</v>
      </c>
      <c r="E44" t="str">
        <f t="shared" si="6"/>
        <v/>
      </c>
      <c r="F44">
        <f>'Fiche formation'!$E$25</f>
        <v>0</v>
      </c>
      <c r="G44">
        <f>Salle!$B$1</f>
        <v>0</v>
      </c>
      <c r="H44" t="str">
        <f>'Fiche formation'!$C$14</f>
        <v>LG3 INFO</v>
      </c>
      <c r="K44">
        <f>VLOOKUP(A44,'Calendrier 2025-2026'!$D$7:$E$37,2,FALSE)</f>
        <v>0</v>
      </c>
    </row>
    <row r="45" spans="1:11">
      <c r="A45" s="10">
        <f t="shared" si="1"/>
        <v>45891</v>
      </c>
      <c r="B45" t="str">
        <f t="shared" si="2"/>
        <v/>
      </c>
      <c r="C45" t="str">
        <f t="shared" si="3"/>
        <v/>
      </c>
      <c r="D45">
        <f t="shared" si="5"/>
        <v>0</v>
      </c>
      <c r="E45" t="str">
        <f t="shared" si="6"/>
        <v/>
      </c>
      <c r="F45">
        <f>'Fiche formation'!$E$25</f>
        <v>0</v>
      </c>
      <c r="G45">
        <f>Salle!$B$1</f>
        <v>0</v>
      </c>
      <c r="H45" t="str">
        <f>'Fiche formation'!$C$14</f>
        <v>LG3 INFO</v>
      </c>
      <c r="K45">
        <f>VLOOKUP(A45,'Calendrier 2025-2026'!$D$7:$E$37,2,FALSE)</f>
        <v>0</v>
      </c>
    </row>
    <row r="46" spans="1:11">
      <c r="A46" s="10">
        <f t="shared" si="1"/>
        <v>45892</v>
      </c>
      <c r="B46" t="str">
        <f t="shared" si="2"/>
        <v/>
      </c>
      <c r="C46" t="str">
        <f t="shared" si="3"/>
        <v/>
      </c>
      <c r="D46">
        <f t="shared" si="5"/>
        <v>0</v>
      </c>
      <c r="E46" t="str">
        <f t="shared" si="6"/>
        <v/>
      </c>
      <c r="F46">
        <f>'Fiche formation'!$E$25</f>
        <v>0</v>
      </c>
      <c r="G46">
        <f>Salle!$B$1</f>
        <v>0</v>
      </c>
      <c r="H46" t="str">
        <f>'Fiche formation'!$C$14</f>
        <v>LG3 INFO</v>
      </c>
      <c r="K46">
        <f>VLOOKUP(A46,'Calendrier 2025-2026'!$D$7:$E$37,2,FALSE)</f>
        <v>0</v>
      </c>
    </row>
    <row r="47" spans="1:11">
      <c r="A47" s="10">
        <f t="shared" si="1"/>
        <v>45892</v>
      </c>
      <c r="B47" t="str">
        <f t="shared" si="2"/>
        <v/>
      </c>
      <c r="C47" t="str">
        <f t="shared" si="3"/>
        <v/>
      </c>
      <c r="D47">
        <f t="shared" si="5"/>
        <v>0</v>
      </c>
      <c r="E47" t="str">
        <f t="shared" si="6"/>
        <v/>
      </c>
      <c r="F47">
        <f>'Fiche formation'!$E$25</f>
        <v>0</v>
      </c>
      <c r="G47">
        <f>Salle!$B$1</f>
        <v>0</v>
      </c>
      <c r="H47" t="str">
        <f>'Fiche formation'!$C$14</f>
        <v>LG3 INFO</v>
      </c>
      <c r="K47">
        <f>VLOOKUP(A47,'Calendrier 2025-2026'!$D$7:$E$37,2,FALSE)</f>
        <v>0</v>
      </c>
    </row>
    <row r="48" spans="1:11">
      <c r="A48" s="10">
        <f t="shared" si="1"/>
        <v>45893</v>
      </c>
      <c r="B48" t="str">
        <f t="shared" si="2"/>
        <v/>
      </c>
      <c r="C48" t="str">
        <f t="shared" si="3"/>
        <v/>
      </c>
      <c r="D48">
        <f t="shared" si="5"/>
        <v>0</v>
      </c>
      <c r="E48" t="str">
        <f t="shared" si="6"/>
        <v/>
      </c>
      <c r="F48">
        <f>'Fiche formation'!$E$25</f>
        <v>0</v>
      </c>
      <c r="G48">
        <f>Salle!$B$1</f>
        <v>0</v>
      </c>
      <c r="H48" t="str">
        <f>'Fiche formation'!$C$14</f>
        <v>LG3 INFO</v>
      </c>
      <c r="K48">
        <f>VLOOKUP(A48,'Calendrier 2025-2026'!$D$7:$E$37,2,FALSE)</f>
        <v>0</v>
      </c>
    </row>
    <row r="49" spans="1:11">
      <c r="A49" s="10">
        <f t="shared" si="1"/>
        <v>45893</v>
      </c>
      <c r="B49" t="str">
        <f t="shared" si="2"/>
        <v/>
      </c>
      <c r="C49" t="str">
        <f t="shared" si="3"/>
        <v/>
      </c>
      <c r="D49">
        <f t="shared" si="5"/>
        <v>0</v>
      </c>
      <c r="E49" t="str">
        <f t="shared" si="6"/>
        <v/>
      </c>
      <c r="F49">
        <f>'Fiche formation'!$E$25</f>
        <v>0</v>
      </c>
      <c r="G49">
        <f>Salle!$B$1</f>
        <v>0</v>
      </c>
      <c r="H49" t="str">
        <f>'Fiche formation'!$C$14</f>
        <v>LG3 INFO</v>
      </c>
      <c r="K49">
        <f>VLOOKUP(A49,'Calendrier 2025-2026'!$D$7:$E$37,2,FALSE)</f>
        <v>0</v>
      </c>
    </row>
    <row r="50" spans="1:11">
      <c r="A50" s="10">
        <f t="shared" si="1"/>
        <v>45894</v>
      </c>
      <c r="B50" t="str">
        <f t="shared" si="2"/>
        <v>08:00</v>
      </c>
      <c r="C50" t="str">
        <f t="shared" si="3"/>
        <v>12:00</v>
      </c>
      <c r="D50" t="str">
        <f t="shared" si="5"/>
        <v>Entreprise</v>
      </c>
      <c r="E50">
        <f t="shared" si="6"/>
        <v>0</v>
      </c>
      <c r="F50">
        <f>'Fiche formation'!$E$25</f>
        <v>0</v>
      </c>
      <c r="G50">
        <f>Salle!$B$1</f>
        <v>0</v>
      </c>
      <c r="H50" t="str">
        <f>'Fiche formation'!$C$14</f>
        <v>LG3 INFO</v>
      </c>
      <c r="K50" t="str">
        <f>VLOOKUP(A50,'Calendrier 2025-2026'!$D$7:$E$37,2,FALSE)</f>
        <v>Entreprise</v>
      </c>
    </row>
    <row r="51" spans="1:11">
      <c r="A51" s="10">
        <f t="shared" si="1"/>
        <v>45894</v>
      </c>
      <c r="B51" t="str">
        <f t="shared" si="2"/>
        <v>14:00</v>
      </c>
      <c r="C51" t="str">
        <f t="shared" si="3"/>
        <v>17:00</v>
      </c>
      <c r="D51" t="str">
        <f t="shared" si="5"/>
        <v>Entreprise</v>
      </c>
      <c r="E51">
        <f t="shared" si="6"/>
        <v>0</v>
      </c>
      <c r="F51">
        <f>'Fiche formation'!$E$25</f>
        <v>0</v>
      </c>
      <c r="G51">
        <f>Salle!$B$1</f>
        <v>0</v>
      </c>
      <c r="H51" t="str">
        <f>'Fiche formation'!$C$14</f>
        <v>LG3 INFO</v>
      </c>
      <c r="K51" t="str">
        <f>VLOOKUP(A51,'Calendrier 2025-2026'!$D$7:$E$37,2,FALSE)</f>
        <v>Entreprise</v>
      </c>
    </row>
    <row r="52" spans="1:11">
      <c r="A52" s="10">
        <f t="shared" si="1"/>
        <v>45895</v>
      </c>
      <c r="B52" t="str">
        <f t="shared" si="2"/>
        <v>08:00</v>
      </c>
      <c r="C52" t="str">
        <f t="shared" si="3"/>
        <v>12:00</v>
      </c>
      <c r="D52" t="str">
        <f t="shared" si="5"/>
        <v>Entreprise</v>
      </c>
      <c r="E52">
        <f t="shared" si="6"/>
        <v>0</v>
      </c>
      <c r="F52">
        <f>'Fiche formation'!$E$25</f>
        <v>0</v>
      </c>
      <c r="G52">
        <f>Salle!$B$1</f>
        <v>0</v>
      </c>
      <c r="H52" t="str">
        <f>'Fiche formation'!$C$14</f>
        <v>LG3 INFO</v>
      </c>
      <c r="K52" t="str">
        <f>VLOOKUP(A52,'Calendrier 2025-2026'!$D$7:$E$37,2,FALSE)</f>
        <v>Entreprise</v>
      </c>
    </row>
    <row r="53" spans="1:11">
      <c r="A53" s="10">
        <f t="shared" si="1"/>
        <v>45895</v>
      </c>
      <c r="B53" t="str">
        <f t="shared" si="2"/>
        <v>14:00</v>
      </c>
      <c r="C53" t="str">
        <f t="shared" si="3"/>
        <v>17:00</v>
      </c>
      <c r="D53" t="str">
        <f t="shared" si="5"/>
        <v>Entreprise</v>
      </c>
      <c r="E53">
        <f t="shared" si="6"/>
        <v>0</v>
      </c>
      <c r="F53">
        <f>'Fiche formation'!$E$25</f>
        <v>0</v>
      </c>
      <c r="G53">
        <f>Salle!$B$1</f>
        <v>0</v>
      </c>
      <c r="H53" t="str">
        <f>'Fiche formation'!$C$14</f>
        <v>LG3 INFO</v>
      </c>
      <c r="K53" t="str">
        <f>VLOOKUP(A53,'Calendrier 2025-2026'!$D$7:$E$37,2,FALSE)</f>
        <v>Entreprise</v>
      </c>
    </row>
    <row r="54" spans="1:11">
      <c r="A54" s="10">
        <f t="shared" si="1"/>
        <v>45896</v>
      </c>
      <c r="B54" t="str">
        <f t="shared" si="2"/>
        <v>08:00</v>
      </c>
      <c r="C54" t="str">
        <f t="shared" si="3"/>
        <v>12:00</v>
      </c>
      <c r="D54" t="str">
        <f t="shared" si="5"/>
        <v>Entreprise</v>
      </c>
      <c r="E54">
        <f t="shared" si="6"/>
        <v>0</v>
      </c>
      <c r="F54">
        <f>'Fiche formation'!$E$25</f>
        <v>0</v>
      </c>
      <c r="G54">
        <f>Salle!$B$1</f>
        <v>0</v>
      </c>
      <c r="H54" t="str">
        <f>'Fiche formation'!$C$14</f>
        <v>LG3 INFO</v>
      </c>
      <c r="K54" t="str">
        <f>VLOOKUP(A54,'Calendrier 2025-2026'!$D$7:$E$37,2,FALSE)</f>
        <v>Entreprise</v>
      </c>
    </row>
    <row r="55" spans="1:11">
      <c r="A55" s="10">
        <f t="shared" si="1"/>
        <v>45896</v>
      </c>
      <c r="B55" t="str">
        <f t="shared" si="2"/>
        <v>14:00</v>
      </c>
      <c r="C55" t="str">
        <f t="shared" si="3"/>
        <v>17:00</v>
      </c>
      <c r="D55" t="str">
        <f t="shared" si="5"/>
        <v>Entreprise</v>
      </c>
      <c r="E55">
        <f t="shared" si="6"/>
        <v>0</v>
      </c>
      <c r="F55">
        <f>'Fiche formation'!$E$25</f>
        <v>0</v>
      </c>
      <c r="G55">
        <f>Salle!$B$1</f>
        <v>0</v>
      </c>
      <c r="H55" t="str">
        <f>'Fiche formation'!$C$14</f>
        <v>LG3 INFO</v>
      </c>
      <c r="K55" t="str">
        <f>VLOOKUP(A55,'Calendrier 2025-2026'!$D$7:$E$37,2,FALSE)</f>
        <v>Entreprise</v>
      </c>
    </row>
    <row r="56" spans="1:11">
      <c r="A56" s="10">
        <f t="shared" si="1"/>
        <v>45897</v>
      </c>
      <c r="B56" t="str">
        <f t="shared" si="2"/>
        <v>08:00</v>
      </c>
      <c r="C56" t="str">
        <f t="shared" si="3"/>
        <v>12:00</v>
      </c>
      <c r="D56" t="str">
        <f t="shared" si="5"/>
        <v>Entreprise</v>
      </c>
      <c r="E56">
        <f t="shared" si="6"/>
        <v>0</v>
      </c>
      <c r="F56">
        <f>'Fiche formation'!$E$25</f>
        <v>0</v>
      </c>
      <c r="G56">
        <f>Salle!$B$1</f>
        <v>0</v>
      </c>
      <c r="H56" t="str">
        <f>'Fiche formation'!$C$14</f>
        <v>LG3 INFO</v>
      </c>
      <c r="K56" t="str">
        <f>VLOOKUP(A56,'Calendrier 2025-2026'!$D$7:$E$37,2,FALSE)</f>
        <v>Entreprise</v>
      </c>
    </row>
    <row r="57" spans="1:11">
      <c r="A57" s="10">
        <f t="shared" si="1"/>
        <v>45897</v>
      </c>
      <c r="B57" t="str">
        <f t="shared" si="2"/>
        <v>14:00</v>
      </c>
      <c r="C57" t="str">
        <f t="shared" si="3"/>
        <v>17:00</v>
      </c>
      <c r="D57" t="str">
        <f t="shared" si="5"/>
        <v>Entreprise</v>
      </c>
      <c r="E57">
        <f t="shared" si="6"/>
        <v>0</v>
      </c>
      <c r="F57">
        <f>'Fiche formation'!$E$25</f>
        <v>0</v>
      </c>
      <c r="G57">
        <f>Salle!$B$1</f>
        <v>0</v>
      </c>
      <c r="H57" t="str">
        <f>'Fiche formation'!$C$14</f>
        <v>LG3 INFO</v>
      </c>
      <c r="K57" t="str">
        <f>VLOOKUP(A57,'Calendrier 2025-2026'!$D$7:$E$37,2,FALSE)</f>
        <v>Entreprise</v>
      </c>
    </row>
    <row r="58" spans="1:11">
      <c r="A58" s="10">
        <f t="shared" si="1"/>
        <v>45898</v>
      </c>
      <c r="B58" t="str">
        <f t="shared" si="2"/>
        <v>08:00</v>
      </c>
      <c r="C58" t="str">
        <f t="shared" si="3"/>
        <v>12:00</v>
      </c>
      <c r="D58" t="str">
        <f t="shared" si="5"/>
        <v>Entreprise</v>
      </c>
      <c r="E58">
        <f t="shared" si="6"/>
        <v>0</v>
      </c>
      <c r="F58">
        <f>'Fiche formation'!$E$25</f>
        <v>0</v>
      </c>
      <c r="G58">
        <f>Salle!$B$1</f>
        <v>0</v>
      </c>
      <c r="H58" t="str">
        <f>'Fiche formation'!$C$14</f>
        <v>LG3 INFO</v>
      </c>
      <c r="K58" t="str">
        <f>VLOOKUP(A58,'Calendrier 2025-2026'!$D$7:$E$37,2,FALSE)</f>
        <v>Entreprise</v>
      </c>
    </row>
    <row r="59" spans="1:11">
      <c r="A59" s="10">
        <f t="shared" si="1"/>
        <v>45898</v>
      </c>
      <c r="B59" t="str">
        <f t="shared" si="2"/>
        <v>14:00</v>
      </c>
      <c r="C59" t="str">
        <f t="shared" si="3"/>
        <v>17:00</v>
      </c>
      <c r="D59" t="str">
        <f t="shared" si="5"/>
        <v>Entreprise</v>
      </c>
      <c r="E59">
        <f t="shared" si="6"/>
        <v>0</v>
      </c>
      <c r="F59">
        <f>'Fiche formation'!$E$25</f>
        <v>0</v>
      </c>
      <c r="G59">
        <f>Salle!$B$1</f>
        <v>0</v>
      </c>
      <c r="H59" t="str">
        <f>'Fiche formation'!$C$14</f>
        <v>LG3 INFO</v>
      </c>
      <c r="K59" t="str">
        <f>VLOOKUP(A59,'Calendrier 2025-2026'!$D$7:$E$37,2,FALSE)</f>
        <v>Entreprise</v>
      </c>
    </row>
    <row r="60" spans="1:11">
      <c r="A60" s="10">
        <f t="shared" si="1"/>
        <v>45899</v>
      </c>
      <c r="B60" t="str">
        <f t="shared" si="2"/>
        <v/>
      </c>
      <c r="C60" t="str">
        <f t="shared" si="3"/>
        <v/>
      </c>
      <c r="D60">
        <f t="shared" si="5"/>
        <v>0</v>
      </c>
      <c r="E60" t="str">
        <f t="shared" si="6"/>
        <v/>
      </c>
      <c r="F60">
        <f>'Fiche formation'!$E$25</f>
        <v>0</v>
      </c>
      <c r="G60">
        <f>Salle!$B$1</f>
        <v>0</v>
      </c>
      <c r="H60" t="str">
        <f>'Fiche formation'!$C$14</f>
        <v>LG3 INFO</v>
      </c>
      <c r="K60">
        <f>VLOOKUP(A60,'Calendrier 2025-2026'!$D$7:$E$37,2,FALSE)</f>
        <v>0</v>
      </c>
    </row>
    <row r="61" spans="1:11">
      <c r="A61" s="10">
        <f t="shared" si="1"/>
        <v>45899</v>
      </c>
      <c r="B61" t="str">
        <f t="shared" si="2"/>
        <v/>
      </c>
      <c r="C61" t="str">
        <f t="shared" si="3"/>
        <v/>
      </c>
      <c r="D61">
        <f t="shared" si="5"/>
        <v>0</v>
      </c>
      <c r="E61" t="str">
        <f t="shared" si="6"/>
        <v/>
      </c>
      <c r="F61">
        <f>'Fiche formation'!$E$25</f>
        <v>0</v>
      </c>
      <c r="G61">
        <f>Salle!$B$1</f>
        <v>0</v>
      </c>
      <c r="H61" t="str">
        <f>'Fiche formation'!$C$14</f>
        <v>LG3 INFO</v>
      </c>
      <c r="K61">
        <f>VLOOKUP(A61,'Calendrier 2025-2026'!$D$7:$E$37,2,FALSE)</f>
        <v>0</v>
      </c>
    </row>
    <row r="62" spans="1:11">
      <c r="A62" s="10">
        <f t="shared" si="1"/>
        <v>45900</v>
      </c>
      <c r="B62" t="str">
        <f t="shared" si="2"/>
        <v/>
      </c>
      <c r="C62" t="str">
        <f t="shared" si="3"/>
        <v/>
      </c>
      <c r="D62">
        <f t="shared" si="5"/>
        <v>0</v>
      </c>
      <c r="E62" t="str">
        <f t="shared" si="6"/>
        <v/>
      </c>
      <c r="F62">
        <f>'Fiche formation'!$E$25</f>
        <v>0</v>
      </c>
      <c r="G62">
        <f>Salle!$B$1</f>
        <v>0</v>
      </c>
      <c r="H62" t="str">
        <f>'Fiche formation'!$C$14</f>
        <v>LG3 INFO</v>
      </c>
      <c r="K62">
        <f>VLOOKUP(A62,'Calendrier 2025-2026'!$D$7:$E$37,2,FALSE)</f>
        <v>0</v>
      </c>
    </row>
    <row r="63" spans="1:11">
      <c r="A63" s="10">
        <f t="shared" si="1"/>
        <v>45900</v>
      </c>
      <c r="B63" t="str">
        <f t="shared" si="2"/>
        <v/>
      </c>
      <c r="C63" t="str">
        <f t="shared" si="3"/>
        <v/>
      </c>
      <c r="D63">
        <f t="shared" si="5"/>
        <v>0</v>
      </c>
      <c r="E63" t="str">
        <f t="shared" si="6"/>
        <v/>
      </c>
      <c r="F63">
        <f>'Fiche formation'!$E$25</f>
        <v>0</v>
      </c>
      <c r="G63">
        <f>Salle!$B$1</f>
        <v>0</v>
      </c>
      <c r="H63" t="str">
        <f>'Fiche formation'!$C$14</f>
        <v>LG3 INFO</v>
      </c>
      <c r="K63">
        <f>VLOOKUP(A63,'Calendrier 2025-2026'!$D$7:$E$37,2,FALSE)</f>
        <v>0</v>
      </c>
    </row>
    <row r="64" spans="1:11">
      <c r="A64" s="10">
        <f t="shared" si="1"/>
        <v>45901</v>
      </c>
      <c r="B64" t="str">
        <f t="shared" si="2"/>
        <v>08:00</v>
      </c>
      <c r="C64" t="str">
        <f t="shared" si="3"/>
        <v>12:00</v>
      </c>
      <c r="D64" t="str">
        <f>K64</f>
        <v>Entreprise</v>
      </c>
      <c r="E64">
        <f t="shared" ref="E64:E127" si="7">IF(K64=0,"",IF(OR(K64="Entreprise",K64="Révisions"),0,1))</f>
        <v>0</v>
      </c>
      <c r="F64">
        <f>'Fiche formation'!$E$25</f>
        <v>0</v>
      </c>
      <c r="G64">
        <f>Salle!$B$1</f>
        <v>0</v>
      </c>
      <c r="H64" t="str">
        <f>'Fiche formation'!$C$14</f>
        <v>LG3 INFO</v>
      </c>
      <c r="K64" t="str">
        <f>VLOOKUP(A64,'Calendrier 2025-2026'!$G$7:$H$37,2,FALSE)</f>
        <v>Entreprise</v>
      </c>
    </row>
    <row r="65" spans="1:11">
      <c r="A65" s="10">
        <f t="shared" ref="A65:A129" si="8">IF(A64=A63,A64+1,A64)</f>
        <v>45901</v>
      </c>
      <c r="B65" t="str">
        <f t="shared" si="2"/>
        <v>14:00</v>
      </c>
      <c r="C65" t="str">
        <f t="shared" si="3"/>
        <v>17:00</v>
      </c>
      <c r="D65" t="str">
        <f t="shared" ref="D65:D128" si="9">K65</f>
        <v>Entreprise</v>
      </c>
      <c r="E65">
        <f t="shared" si="7"/>
        <v>0</v>
      </c>
      <c r="F65">
        <f>'Fiche formation'!$E$25</f>
        <v>0</v>
      </c>
      <c r="G65">
        <f>Salle!$B$1</f>
        <v>0</v>
      </c>
      <c r="H65" t="str">
        <f>'Fiche formation'!$C$14</f>
        <v>LG3 INFO</v>
      </c>
      <c r="K65" t="str">
        <f>VLOOKUP(A65,'Calendrier 2025-2026'!$G$7:$H$37,2,FALSE)</f>
        <v>Entreprise</v>
      </c>
    </row>
    <row r="66" spans="1:11">
      <c r="A66" s="10">
        <f t="shared" si="8"/>
        <v>45902</v>
      </c>
      <c r="B66" t="str">
        <f t="shared" si="2"/>
        <v>08:00</v>
      </c>
      <c r="C66" t="str">
        <f t="shared" si="3"/>
        <v>12:00</v>
      </c>
      <c r="D66" t="str">
        <f t="shared" si="9"/>
        <v>Entreprise</v>
      </c>
      <c r="E66">
        <f t="shared" si="7"/>
        <v>0</v>
      </c>
      <c r="F66">
        <f>'Fiche formation'!$E$25</f>
        <v>0</v>
      </c>
      <c r="G66">
        <f>Salle!$B$1</f>
        <v>0</v>
      </c>
      <c r="H66" t="str">
        <f>'Fiche formation'!$C$14</f>
        <v>LG3 INFO</v>
      </c>
      <c r="K66" t="str">
        <f>VLOOKUP(A66,'Calendrier 2025-2026'!$G$7:$H$37,2,FALSE)</f>
        <v>Entreprise</v>
      </c>
    </row>
    <row r="67" spans="1:11">
      <c r="A67" s="10">
        <f t="shared" si="8"/>
        <v>45902</v>
      </c>
      <c r="B67" t="str">
        <f t="shared" ref="B67:B130" si="10">IF(K67=0,"",IF($A67=$A66,"14:00","08:00"))</f>
        <v>14:00</v>
      </c>
      <c r="C67" t="str">
        <f t="shared" ref="C67:C130" si="11">IF(K67=0,"",IF($A67=$A66,"17:00","12:00"))</f>
        <v>17:00</v>
      </c>
      <c r="D67" t="str">
        <f t="shared" si="9"/>
        <v>Entreprise</v>
      </c>
      <c r="E67">
        <f t="shared" si="7"/>
        <v>0</v>
      </c>
      <c r="F67">
        <f>'Fiche formation'!$E$25</f>
        <v>0</v>
      </c>
      <c r="G67">
        <f>Salle!$B$1</f>
        <v>0</v>
      </c>
      <c r="H67" t="str">
        <f>'Fiche formation'!$C$14</f>
        <v>LG3 INFO</v>
      </c>
      <c r="K67" t="str">
        <f>VLOOKUP(A67,'Calendrier 2025-2026'!$G$7:$H$37,2,FALSE)</f>
        <v>Entreprise</v>
      </c>
    </row>
    <row r="68" spans="1:11">
      <c r="A68" s="10">
        <f t="shared" si="8"/>
        <v>45903</v>
      </c>
      <c r="B68" t="str">
        <f t="shared" si="10"/>
        <v>08:00</v>
      </c>
      <c r="C68" t="str">
        <f t="shared" si="11"/>
        <v>12:00</v>
      </c>
      <c r="D68" t="str">
        <f t="shared" si="9"/>
        <v>Entreprise</v>
      </c>
      <c r="E68">
        <f t="shared" si="7"/>
        <v>0</v>
      </c>
      <c r="F68">
        <f>'Fiche formation'!$E$25</f>
        <v>0</v>
      </c>
      <c r="G68">
        <f>Salle!$B$1</f>
        <v>0</v>
      </c>
      <c r="H68" t="str">
        <f>'Fiche formation'!$C$14</f>
        <v>LG3 INFO</v>
      </c>
      <c r="K68" t="str">
        <f>VLOOKUP(A68,'Calendrier 2025-2026'!$G$7:$H$37,2,FALSE)</f>
        <v>Entreprise</v>
      </c>
    </row>
    <row r="69" spans="1:11">
      <c r="A69" s="10">
        <f t="shared" si="8"/>
        <v>45903</v>
      </c>
      <c r="B69" t="str">
        <f t="shared" si="10"/>
        <v>14:00</v>
      </c>
      <c r="C69" t="str">
        <f t="shared" si="11"/>
        <v>17:00</v>
      </c>
      <c r="D69" t="str">
        <f t="shared" si="9"/>
        <v>Entreprise</v>
      </c>
      <c r="E69">
        <f t="shared" si="7"/>
        <v>0</v>
      </c>
      <c r="F69">
        <f>'Fiche formation'!$E$25</f>
        <v>0</v>
      </c>
      <c r="G69">
        <f>Salle!$B$1</f>
        <v>0</v>
      </c>
      <c r="H69" t="str">
        <f>'Fiche formation'!$C$14</f>
        <v>LG3 INFO</v>
      </c>
      <c r="K69" t="str">
        <f>VLOOKUP(A69,'Calendrier 2025-2026'!$G$7:$H$37,2,FALSE)</f>
        <v>Entreprise</v>
      </c>
    </row>
    <row r="70" spans="1:11">
      <c r="A70" s="10">
        <f t="shared" si="8"/>
        <v>45904</v>
      </c>
      <c r="B70" t="str">
        <f t="shared" si="10"/>
        <v>08:00</v>
      </c>
      <c r="C70" t="str">
        <f t="shared" si="11"/>
        <v>12:00</v>
      </c>
      <c r="D70" t="str">
        <f t="shared" si="9"/>
        <v>Entreprise</v>
      </c>
      <c r="E70">
        <f t="shared" si="7"/>
        <v>0</v>
      </c>
      <c r="F70">
        <f>'Fiche formation'!$E$25</f>
        <v>0</v>
      </c>
      <c r="G70">
        <f>Salle!$B$1</f>
        <v>0</v>
      </c>
      <c r="H70" t="str">
        <f>'Fiche formation'!$C$14</f>
        <v>LG3 INFO</v>
      </c>
      <c r="K70" t="str">
        <f>VLOOKUP(A70,'Calendrier 2025-2026'!$G$7:$H$37,2,FALSE)</f>
        <v>Entreprise</v>
      </c>
    </row>
    <row r="71" spans="1:11">
      <c r="A71" s="10">
        <f t="shared" si="8"/>
        <v>45904</v>
      </c>
      <c r="B71" t="str">
        <f t="shared" si="10"/>
        <v>14:00</v>
      </c>
      <c r="C71" t="str">
        <f t="shared" si="11"/>
        <v>17:00</v>
      </c>
      <c r="D71" t="str">
        <f t="shared" si="9"/>
        <v>Entreprise</v>
      </c>
      <c r="E71">
        <f t="shared" si="7"/>
        <v>0</v>
      </c>
      <c r="F71">
        <f>'Fiche formation'!$E$25</f>
        <v>0</v>
      </c>
      <c r="G71">
        <f>Salle!$B$1</f>
        <v>0</v>
      </c>
      <c r="H71" t="str">
        <f>'Fiche formation'!$C$14</f>
        <v>LG3 INFO</v>
      </c>
      <c r="K71" t="str">
        <f>VLOOKUP(A71,'Calendrier 2025-2026'!$G$7:$H$37,2,FALSE)</f>
        <v>Entreprise</v>
      </c>
    </row>
    <row r="72" spans="1:11">
      <c r="A72" s="10">
        <f t="shared" si="8"/>
        <v>45905</v>
      </c>
      <c r="B72" t="str">
        <f t="shared" si="10"/>
        <v>08:00</v>
      </c>
      <c r="C72" t="str">
        <f t="shared" si="11"/>
        <v>12:00</v>
      </c>
      <c r="D72" t="str">
        <f t="shared" si="9"/>
        <v>Entreprise</v>
      </c>
      <c r="E72">
        <f t="shared" si="7"/>
        <v>0</v>
      </c>
      <c r="F72">
        <f>'Fiche formation'!$E$25</f>
        <v>0</v>
      </c>
      <c r="G72">
        <f>Salle!$B$1</f>
        <v>0</v>
      </c>
      <c r="H72" t="str">
        <f>'Fiche formation'!$C$14</f>
        <v>LG3 INFO</v>
      </c>
      <c r="K72" t="str">
        <f>VLOOKUP(A72,'Calendrier 2025-2026'!$G$7:$H$37,2,FALSE)</f>
        <v>Entreprise</v>
      </c>
    </row>
    <row r="73" spans="1:11">
      <c r="A73" s="10">
        <f t="shared" si="8"/>
        <v>45905</v>
      </c>
      <c r="B73" t="str">
        <f t="shared" si="10"/>
        <v>14:00</v>
      </c>
      <c r="C73" t="str">
        <f t="shared" si="11"/>
        <v>17:00</v>
      </c>
      <c r="D73" t="str">
        <f t="shared" si="9"/>
        <v>Entreprise</v>
      </c>
      <c r="E73">
        <f t="shared" si="7"/>
        <v>0</v>
      </c>
      <c r="F73">
        <f>'Fiche formation'!$E$25</f>
        <v>0</v>
      </c>
      <c r="G73">
        <f>Salle!$B$1</f>
        <v>0</v>
      </c>
      <c r="H73" t="str">
        <f>'Fiche formation'!$C$14</f>
        <v>LG3 INFO</v>
      </c>
      <c r="K73" t="str">
        <f>VLOOKUP(A73,'Calendrier 2025-2026'!$G$7:$H$37,2,FALSE)</f>
        <v>Entreprise</v>
      </c>
    </row>
    <row r="74" spans="1:11">
      <c r="A74" s="10">
        <f t="shared" si="8"/>
        <v>45906</v>
      </c>
      <c r="B74" t="str">
        <f t="shared" si="10"/>
        <v/>
      </c>
      <c r="C74" t="str">
        <f t="shared" si="11"/>
        <v/>
      </c>
      <c r="D74">
        <f t="shared" si="9"/>
        <v>0</v>
      </c>
      <c r="E74" t="str">
        <f t="shared" si="7"/>
        <v/>
      </c>
      <c r="F74">
        <f>'Fiche formation'!$E$25</f>
        <v>0</v>
      </c>
      <c r="G74">
        <f>Salle!$B$1</f>
        <v>0</v>
      </c>
      <c r="H74" t="str">
        <f>'Fiche formation'!$C$14</f>
        <v>LG3 INFO</v>
      </c>
      <c r="K74">
        <f>VLOOKUP(A74,'Calendrier 2025-2026'!$G$7:$H$37,2,FALSE)</f>
        <v>0</v>
      </c>
    </row>
    <row r="75" spans="1:11">
      <c r="A75" s="10">
        <f t="shared" si="8"/>
        <v>45906</v>
      </c>
      <c r="B75" t="str">
        <f t="shared" si="10"/>
        <v/>
      </c>
      <c r="C75" t="str">
        <f t="shared" si="11"/>
        <v/>
      </c>
      <c r="D75">
        <f t="shared" si="9"/>
        <v>0</v>
      </c>
      <c r="E75" t="str">
        <f t="shared" si="7"/>
        <v/>
      </c>
      <c r="F75">
        <f>'Fiche formation'!$E$25</f>
        <v>0</v>
      </c>
      <c r="G75">
        <f>Salle!$B$1</f>
        <v>0</v>
      </c>
      <c r="H75" t="str">
        <f>'Fiche formation'!$C$14</f>
        <v>LG3 INFO</v>
      </c>
      <c r="K75">
        <f>VLOOKUP(A75,'Calendrier 2025-2026'!$G$7:$H$37,2,FALSE)</f>
        <v>0</v>
      </c>
    </row>
    <row r="76" spans="1:11">
      <c r="A76" s="10">
        <f t="shared" si="8"/>
        <v>45907</v>
      </c>
      <c r="B76" t="str">
        <f t="shared" si="10"/>
        <v/>
      </c>
      <c r="C76" t="str">
        <f t="shared" si="11"/>
        <v/>
      </c>
      <c r="D76">
        <f t="shared" si="9"/>
        <v>0</v>
      </c>
      <c r="E76" t="str">
        <f t="shared" si="7"/>
        <v/>
      </c>
      <c r="F76">
        <f>'Fiche formation'!$E$25</f>
        <v>0</v>
      </c>
      <c r="G76">
        <f>Salle!$B$1</f>
        <v>0</v>
      </c>
      <c r="H76" t="str">
        <f>'Fiche formation'!$C$14</f>
        <v>LG3 INFO</v>
      </c>
      <c r="K76">
        <f>VLOOKUP(A76,'Calendrier 2025-2026'!$G$7:$H$37,2,FALSE)</f>
        <v>0</v>
      </c>
    </row>
    <row r="77" spans="1:11">
      <c r="A77" s="10">
        <f t="shared" si="8"/>
        <v>45907</v>
      </c>
      <c r="B77" t="str">
        <f t="shared" si="10"/>
        <v/>
      </c>
      <c r="C77" t="str">
        <f t="shared" si="11"/>
        <v/>
      </c>
      <c r="D77">
        <f t="shared" si="9"/>
        <v>0</v>
      </c>
      <c r="E77" t="str">
        <f t="shared" si="7"/>
        <v/>
      </c>
      <c r="F77">
        <f>'Fiche formation'!$E$25</f>
        <v>0</v>
      </c>
      <c r="G77">
        <f>Salle!$B$1</f>
        <v>0</v>
      </c>
      <c r="H77" t="str">
        <f>'Fiche formation'!$C$14</f>
        <v>LG3 INFO</v>
      </c>
      <c r="K77">
        <f>VLOOKUP(A77,'Calendrier 2025-2026'!$G$7:$H$37,2,FALSE)</f>
        <v>0</v>
      </c>
    </row>
    <row r="78" spans="1:11">
      <c r="A78" s="10">
        <f t="shared" si="8"/>
        <v>45908</v>
      </c>
      <c r="B78" t="str">
        <f t="shared" si="10"/>
        <v>08:00</v>
      </c>
      <c r="C78" t="str">
        <f t="shared" si="11"/>
        <v>12:00</v>
      </c>
      <c r="D78" t="str">
        <f t="shared" si="9"/>
        <v>Rentrée</v>
      </c>
      <c r="E78">
        <f t="shared" si="7"/>
        <v>1</v>
      </c>
      <c r="F78">
        <f>'Fiche formation'!$E$25</f>
        <v>0</v>
      </c>
      <c r="G78">
        <f>Salle!$B$1</f>
        <v>0</v>
      </c>
      <c r="H78" t="str">
        <f>'Fiche formation'!$C$14</f>
        <v>LG3 INFO</v>
      </c>
      <c r="K78" t="str">
        <f>VLOOKUP(A78,'Calendrier 2025-2026'!$G$7:$H$37,2,FALSE)</f>
        <v>Rentrée</v>
      </c>
    </row>
    <row r="79" spans="1:11">
      <c r="A79" s="10">
        <f t="shared" si="8"/>
        <v>45908</v>
      </c>
      <c r="B79" t="str">
        <f t="shared" si="10"/>
        <v>14:00</v>
      </c>
      <c r="C79" t="str">
        <f t="shared" si="11"/>
        <v>17:00</v>
      </c>
      <c r="D79" t="str">
        <f t="shared" si="9"/>
        <v>Rentrée</v>
      </c>
      <c r="E79">
        <f t="shared" si="7"/>
        <v>1</v>
      </c>
      <c r="F79">
        <f>'Fiche formation'!$E$25</f>
        <v>0</v>
      </c>
      <c r="G79">
        <f>Salle!$B$1</f>
        <v>0</v>
      </c>
      <c r="H79" t="str">
        <f>'Fiche formation'!$C$14</f>
        <v>LG3 INFO</v>
      </c>
      <c r="K79" t="str">
        <f>VLOOKUP(A79,'Calendrier 2025-2026'!$G$7:$H$37,2,FALSE)</f>
        <v>Rentrée</v>
      </c>
    </row>
    <row r="80" spans="1:11">
      <c r="A80" s="10">
        <f t="shared" si="8"/>
        <v>45909</v>
      </c>
      <c r="B80" t="str">
        <f t="shared" si="10"/>
        <v>08:00</v>
      </c>
      <c r="C80" t="str">
        <f t="shared" si="11"/>
        <v>12:00</v>
      </c>
      <c r="D80" t="str">
        <f t="shared" si="9"/>
        <v>Centre</v>
      </c>
      <c r="E80">
        <f t="shared" si="7"/>
        <v>1</v>
      </c>
      <c r="F80">
        <f>'Fiche formation'!$E$25</f>
        <v>0</v>
      </c>
      <c r="G80">
        <f>Salle!$B$1</f>
        <v>0</v>
      </c>
      <c r="H80" t="str">
        <f>'Fiche formation'!$C$14</f>
        <v>LG3 INFO</v>
      </c>
      <c r="K80" t="str">
        <f>VLOOKUP(A80,'Calendrier 2025-2026'!$G$7:$H$37,2,FALSE)</f>
        <v>Centre</v>
      </c>
    </row>
    <row r="81" spans="1:11">
      <c r="A81" s="10">
        <f t="shared" si="8"/>
        <v>45909</v>
      </c>
      <c r="B81" t="str">
        <f t="shared" si="10"/>
        <v>14:00</v>
      </c>
      <c r="C81" t="str">
        <f t="shared" si="11"/>
        <v>17:00</v>
      </c>
      <c r="D81" t="str">
        <f t="shared" si="9"/>
        <v>Centre</v>
      </c>
      <c r="E81">
        <f t="shared" si="7"/>
        <v>1</v>
      </c>
      <c r="F81">
        <f>'Fiche formation'!$E$25</f>
        <v>0</v>
      </c>
      <c r="G81">
        <f>Salle!$B$1</f>
        <v>0</v>
      </c>
      <c r="H81" t="str">
        <f>'Fiche formation'!$C$14</f>
        <v>LG3 INFO</v>
      </c>
      <c r="K81" t="str">
        <f>VLOOKUP(A81,'Calendrier 2025-2026'!$G$7:$H$37,2,FALSE)</f>
        <v>Centre</v>
      </c>
    </row>
    <row r="82" spans="1:11">
      <c r="A82" s="10">
        <f t="shared" si="8"/>
        <v>45910</v>
      </c>
      <c r="B82" t="str">
        <f t="shared" si="10"/>
        <v>08:00</v>
      </c>
      <c r="C82" t="str">
        <f t="shared" si="11"/>
        <v>12:00</v>
      </c>
      <c r="D82" t="str">
        <f t="shared" si="9"/>
        <v>Centre</v>
      </c>
      <c r="E82">
        <f t="shared" si="7"/>
        <v>1</v>
      </c>
      <c r="F82">
        <f>'Fiche formation'!$E$25</f>
        <v>0</v>
      </c>
      <c r="G82">
        <f>Salle!$B$1</f>
        <v>0</v>
      </c>
      <c r="H82" t="str">
        <f>'Fiche formation'!$C$14</f>
        <v>LG3 INFO</v>
      </c>
      <c r="K82" t="str">
        <f>VLOOKUP(A82,'Calendrier 2025-2026'!$G$7:$H$37,2,FALSE)</f>
        <v>Centre</v>
      </c>
    </row>
    <row r="83" spans="1:11">
      <c r="A83" s="10">
        <f t="shared" si="8"/>
        <v>45910</v>
      </c>
      <c r="B83" t="str">
        <f t="shared" si="10"/>
        <v>14:00</v>
      </c>
      <c r="C83" t="str">
        <f t="shared" si="11"/>
        <v>17:00</v>
      </c>
      <c r="D83" t="str">
        <f t="shared" si="9"/>
        <v>Centre</v>
      </c>
      <c r="E83">
        <f t="shared" si="7"/>
        <v>1</v>
      </c>
      <c r="F83">
        <f>'Fiche formation'!$E$25</f>
        <v>0</v>
      </c>
      <c r="G83">
        <f>Salle!$B$1</f>
        <v>0</v>
      </c>
      <c r="H83" t="str">
        <f>'Fiche formation'!$C$14</f>
        <v>LG3 INFO</v>
      </c>
      <c r="K83" t="str">
        <f>VLOOKUP(A83,'Calendrier 2025-2026'!$G$7:$H$37,2,FALSE)</f>
        <v>Centre</v>
      </c>
    </row>
    <row r="84" spans="1:11">
      <c r="A84" s="10">
        <f t="shared" si="8"/>
        <v>45911</v>
      </c>
      <c r="B84" t="str">
        <f t="shared" si="10"/>
        <v>08:00</v>
      </c>
      <c r="C84" t="str">
        <f t="shared" si="11"/>
        <v>12:00</v>
      </c>
      <c r="D84" t="str">
        <f t="shared" si="9"/>
        <v>Centre</v>
      </c>
      <c r="E84">
        <f t="shared" si="7"/>
        <v>1</v>
      </c>
      <c r="F84">
        <f>'Fiche formation'!$E$25</f>
        <v>0</v>
      </c>
      <c r="G84">
        <f>Salle!$B$1</f>
        <v>0</v>
      </c>
      <c r="H84" t="str">
        <f>'Fiche formation'!$C$14</f>
        <v>LG3 INFO</v>
      </c>
      <c r="K84" t="str">
        <f>VLOOKUP(A84,'Calendrier 2025-2026'!$G$7:$H$37,2,FALSE)</f>
        <v>Centre</v>
      </c>
    </row>
    <row r="85" spans="1:11">
      <c r="A85" s="10">
        <f t="shared" si="8"/>
        <v>45911</v>
      </c>
      <c r="B85" t="str">
        <f t="shared" si="10"/>
        <v>14:00</v>
      </c>
      <c r="C85" t="str">
        <f t="shared" si="11"/>
        <v>17:00</v>
      </c>
      <c r="D85" t="str">
        <f t="shared" si="9"/>
        <v>Centre</v>
      </c>
      <c r="E85">
        <f t="shared" si="7"/>
        <v>1</v>
      </c>
      <c r="F85">
        <f>'Fiche formation'!$E$25</f>
        <v>0</v>
      </c>
      <c r="G85">
        <f>Salle!$B$1</f>
        <v>0</v>
      </c>
      <c r="H85" t="str">
        <f>'Fiche formation'!$C$14</f>
        <v>LG3 INFO</v>
      </c>
      <c r="K85" t="str">
        <f>VLOOKUP(A85,'Calendrier 2025-2026'!$G$7:$H$37,2,FALSE)</f>
        <v>Centre</v>
      </c>
    </row>
    <row r="86" spans="1:11">
      <c r="A86" s="10">
        <f t="shared" si="8"/>
        <v>45912</v>
      </c>
      <c r="B86" t="str">
        <f t="shared" si="10"/>
        <v>08:00</v>
      </c>
      <c r="C86" t="str">
        <f t="shared" si="11"/>
        <v>12:00</v>
      </c>
      <c r="D86" t="str">
        <f t="shared" si="9"/>
        <v>Centre</v>
      </c>
      <c r="E86">
        <f t="shared" si="7"/>
        <v>1</v>
      </c>
      <c r="F86">
        <f>'Fiche formation'!$E$25</f>
        <v>0</v>
      </c>
      <c r="G86">
        <f>Salle!$B$1</f>
        <v>0</v>
      </c>
      <c r="H86" t="str">
        <f>'Fiche formation'!$C$14</f>
        <v>LG3 INFO</v>
      </c>
      <c r="K86" t="str">
        <f>VLOOKUP(A86,'Calendrier 2025-2026'!$G$7:$H$37,2,FALSE)</f>
        <v>Centre</v>
      </c>
    </row>
    <row r="87" spans="1:11">
      <c r="A87" s="10">
        <f t="shared" si="8"/>
        <v>45912</v>
      </c>
      <c r="B87" t="str">
        <f t="shared" si="10"/>
        <v>14:00</v>
      </c>
      <c r="C87" t="str">
        <f t="shared" si="11"/>
        <v>17:00</v>
      </c>
      <c r="D87" t="str">
        <f t="shared" si="9"/>
        <v>Centre</v>
      </c>
      <c r="E87">
        <f t="shared" si="7"/>
        <v>1</v>
      </c>
      <c r="F87">
        <f>'Fiche formation'!$E$25</f>
        <v>0</v>
      </c>
      <c r="G87">
        <f>Salle!$B$1</f>
        <v>0</v>
      </c>
      <c r="H87" t="str">
        <f>'Fiche formation'!$C$14</f>
        <v>LG3 INFO</v>
      </c>
      <c r="K87" t="str">
        <f>VLOOKUP(A87,'Calendrier 2025-2026'!$G$7:$H$37,2,FALSE)</f>
        <v>Centre</v>
      </c>
    </row>
    <row r="88" spans="1:11">
      <c r="A88" s="10">
        <f t="shared" si="8"/>
        <v>45913</v>
      </c>
      <c r="B88" t="str">
        <f t="shared" si="10"/>
        <v/>
      </c>
      <c r="C88" t="str">
        <f t="shared" si="11"/>
        <v/>
      </c>
      <c r="D88">
        <f t="shared" si="9"/>
        <v>0</v>
      </c>
      <c r="E88" t="str">
        <f t="shared" si="7"/>
        <v/>
      </c>
      <c r="F88">
        <f>'Fiche formation'!$E$25</f>
        <v>0</v>
      </c>
      <c r="G88">
        <f>Salle!$B$1</f>
        <v>0</v>
      </c>
      <c r="H88" t="str">
        <f>'Fiche formation'!$C$14</f>
        <v>LG3 INFO</v>
      </c>
      <c r="K88">
        <f>VLOOKUP(A88,'Calendrier 2025-2026'!$G$7:$H$37,2,FALSE)</f>
        <v>0</v>
      </c>
    </row>
    <row r="89" spans="1:11">
      <c r="A89" s="10">
        <f t="shared" si="8"/>
        <v>45913</v>
      </c>
      <c r="B89" t="str">
        <f t="shared" si="10"/>
        <v/>
      </c>
      <c r="C89" t="str">
        <f t="shared" si="11"/>
        <v/>
      </c>
      <c r="D89">
        <f t="shared" si="9"/>
        <v>0</v>
      </c>
      <c r="E89" t="str">
        <f t="shared" si="7"/>
        <v/>
      </c>
      <c r="F89">
        <f>'Fiche formation'!$E$25</f>
        <v>0</v>
      </c>
      <c r="G89">
        <f>Salle!$B$1</f>
        <v>0</v>
      </c>
      <c r="H89" t="str">
        <f>'Fiche formation'!$C$14</f>
        <v>LG3 INFO</v>
      </c>
      <c r="K89">
        <f>VLOOKUP(A89,'Calendrier 2025-2026'!$G$7:$H$37,2,FALSE)</f>
        <v>0</v>
      </c>
    </row>
    <row r="90" spans="1:11">
      <c r="A90" s="10">
        <f t="shared" si="8"/>
        <v>45914</v>
      </c>
      <c r="B90" t="str">
        <f t="shared" si="10"/>
        <v/>
      </c>
      <c r="C90" t="str">
        <f t="shared" si="11"/>
        <v/>
      </c>
      <c r="D90">
        <f t="shared" si="9"/>
        <v>0</v>
      </c>
      <c r="E90" t="str">
        <f t="shared" si="7"/>
        <v/>
      </c>
      <c r="F90">
        <f>'Fiche formation'!$E$25</f>
        <v>0</v>
      </c>
      <c r="G90">
        <f>Salle!$B$1</f>
        <v>0</v>
      </c>
      <c r="H90" t="str">
        <f>'Fiche formation'!$C$14</f>
        <v>LG3 INFO</v>
      </c>
      <c r="K90">
        <f>VLOOKUP(A90,'Calendrier 2025-2026'!$G$7:$H$37,2,FALSE)</f>
        <v>0</v>
      </c>
    </row>
    <row r="91" spans="1:11">
      <c r="A91" s="10">
        <f t="shared" si="8"/>
        <v>45914</v>
      </c>
      <c r="B91" t="str">
        <f t="shared" si="10"/>
        <v/>
      </c>
      <c r="C91" t="str">
        <f t="shared" si="11"/>
        <v/>
      </c>
      <c r="D91">
        <f t="shared" si="9"/>
        <v>0</v>
      </c>
      <c r="E91" t="str">
        <f t="shared" si="7"/>
        <v/>
      </c>
      <c r="F91">
        <f>'Fiche formation'!$E$25</f>
        <v>0</v>
      </c>
      <c r="G91">
        <f>Salle!$B$1</f>
        <v>0</v>
      </c>
      <c r="H91" t="str">
        <f>'Fiche formation'!$C$14</f>
        <v>LG3 INFO</v>
      </c>
      <c r="K91">
        <f>VLOOKUP(A91,'Calendrier 2025-2026'!$G$7:$H$37,2,FALSE)</f>
        <v>0</v>
      </c>
    </row>
    <row r="92" spans="1:11">
      <c r="A92" s="10">
        <f t="shared" si="8"/>
        <v>45915</v>
      </c>
      <c r="B92" t="str">
        <f t="shared" si="10"/>
        <v>08:00</v>
      </c>
      <c r="C92" t="str">
        <f t="shared" si="11"/>
        <v>12:00</v>
      </c>
      <c r="D92" t="str">
        <f t="shared" si="9"/>
        <v>Centre</v>
      </c>
      <c r="E92">
        <f t="shared" si="7"/>
        <v>1</v>
      </c>
      <c r="F92">
        <f>'Fiche formation'!$E$25</f>
        <v>0</v>
      </c>
      <c r="G92">
        <f>Salle!$B$1</f>
        <v>0</v>
      </c>
      <c r="H92" t="str">
        <f>'Fiche formation'!$C$14</f>
        <v>LG3 INFO</v>
      </c>
      <c r="K92" t="str">
        <f>VLOOKUP(A92,'Calendrier 2025-2026'!$G$7:$H$37,2,FALSE)</f>
        <v>Centre</v>
      </c>
    </row>
    <row r="93" spans="1:11">
      <c r="A93" s="10">
        <f t="shared" si="8"/>
        <v>45915</v>
      </c>
      <c r="B93" t="str">
        <f t="shared" si="10"/>
        <v>14:00</v>
      </c>
      <c r="C93" t="str">
        <f t="shared" si="11"/>
        <v>17:00</v>
      </c>
      <c r="D93" t="str">
        <f t="shared" si="9"/>
        <v>Centre</v>
      </c>
      <c r="E93">
        <f t="shared" si="7"/>
        <v>1</v>
      </c>
      <c r="F93">
        <f>'Fiche formation'!$E$25</f>
        <v>0</v>
      </c>
      <c r="G93">
        <f>Salle!$B$1</f>
        <v>0</v>
      </c>
      <c r="H93" t="str">
        <f>'Fiche formation'!$C$14</f>
        <v>LG3 INFO</v>
      </c>
      <c r="K93" t="str">
        <f>VLOOKUP(A93,'Calendrier 2025-2026'!$G$7:$H$37,2,FALSE)</f>
        <v>Centre</v>
      </c>
    </row>
    <row r="94" spans="1:11">
      <c r="A94" s="10">
        <f t="shared" si="8"/>
        <v>45916</v>
      </c>
      <c r="B94" t="str">
        <f t="shared" si="10"/>
        <v>08:00</v>
      </c>
      <c r="C94" t="str">
        <f t="shared" si="11"/>
        <v>12:00</v>
      </c>
      <c r="D94" t="str">
        <f t="shared" si="9"/>
        <v>Centre</v>
      </c>
      <c r="E94">
        <f t="shared" si="7"/>
        <v>1</v>
      </c>
      <c r="F94">
        <f>'Fiche formation'!$E$25</f>
        <v>0</v>
      </c>
      <c r="G94">
        <f>Salle!$B$1</f>
        <v>0</v>
      </c>
      <c r="H94" t="str">
        <f>'Fiche formation'!$C$14</f>
        <v>LG3 INFO</v>
      </c>
      <c r="K94" t="str">
        <f>VLOOKUP(A94,'Calendrier 2025-2026'!$G$7:$H$37,2,FALSE)</f>
        <v>Centre</v>
      </c>
    </row>
    <row r="95" spans="1:11">
      <c r="A95" s="10">
        <f t="shared" si="8"/>
        <v>45916</v>
      </c>
      <c r="B95" t="str">
        <f t="shared" si="10"/>
        <v>14:00</v>
      </c>
      <c r="C95" t="str">
        <f t="shared" si="11"/>
        <v>17:00</v>
      </c>
      <c r="D95" t="str">
        <f t="shared" si="9"/>
        <v>Centre</v>
      </c>
      <c r="E95">
        <f t="shared" si="7"/>
        <v>1</v>
      </c>
      <c r="F95">
        <f>'Fiche formation'!$E$25</f>
        <v>0</v>
      </c>
      <c r="G95">
        <f>Salle!$B$1</f>
        <v>0</v>
      </c>
      <c r="H95" t="str">
        <f>'Fiche formation'!$C$14</f>
        <v>LG3 INFO</v>
      </c>
      <c r="K95" t="str">
        <f>VLOOKUP(A95,'Calendrier 2025-2026'!$G$7:$H$37,2,FALSE)</f>
        <v>Centre</v>
      </c>
    </row>
    <row r="96" spans="1:11">
      <c r="A96" s="10">
        <f t="shared" si="8"/>
        <v>45917</v>
      </c>
      <c r="B96" t="str">
        <f t="shared" si="10"/>
        <v>08:00</v>
      </c>
      <c r="C96" t="str">
        <f t="shared" si="11"/>
        <v>12:00</v>
      </c>
      <c r="D96" t="str">
        <f t="shared" si="9"/>
        <v>Centre</v>
      </c>
      <c r="E96">
        <f t="shared" si="7"/>
        <v>1</v>
      </c>
      <c r="F96">
        <f>'Fiche formation'!$E$25</f>
        <v>0</v>
      </c>
      <c r="G96">
        <f>Salle!$B$1</f>
        <v>0</v>
      </c>
      <c r="H96" t="str">
        <f>'Fiche formation'!$C$14</f>
        <v>LG3 INFO</v>
      </c>
      <c r="K96" t="str">
        <f>VLOOKUP(A96,'Calendrier 2025-2026'!$G$7:$H$37,2,FALSE)</f>
        <v>Centre</v>
      </c>
    </row>
    <row r="97" spans="1:11">
      <c r="A97" s="10">
        <f t="shared" si="8"/>
        <v>45917</v>
      </c>
      <c r="B97" t="str">
        <f t="shared" si="10"/>
        <v>14:00</v>
      </c>
      <c r="C97" t="str">
        <f t="shared" si="11"/>
        <v>17:00</v>
      </c>
      <c r="D97" t="str">
        <f t="shared" si="9"/>
        <v>Centre</v>
      </c>
      <c r="E97">
        <f t="shared" si="7"/>
        <v>1</v>
      </c>
      <c r="F97">
        <f>'Fiche formation'!$E$25</f>
        <v>0</v>
      </c>
      <c r="G97">
        <f>Salle!$B$1</f>
        <v>0</v>
      </c>
      <c r="H97" t="str">
        <f>'Fiche formation'!$C$14</f>
        <v>LG3 INFO</v>
      </c>
      <c r="K97" t="str">
        <f>VLOOKUP(A97,'Calendrier 2025-2026'!$G$7:$H$37,2,FALSE)</f>
        <v>Centre</v>
      </c>
    </row>
    <row r="98" spans="1:11">
      <c r="A98" s="10">
        <f t="shared" si="8"/>
        <v>45918</v>
      </c>
      <c r="B98" t="str">
        <f t="shared" si="10"/>
        <v>08:00</v>
      </c>
      <c r="C98" t="str">
        <f t="shared" si="11"/>
        <v>12:00</v>
      </c>
      <c r="D98" t="str">
        <f t="shared" si="9"/>
        <v>Centre</v>
      </c>
      <c r="E98">
        <f t="shared" si="7"/>
        <v>1</v>
      </c>
      <c r="F98">
        <f>'Fiche formation'!$E$25</f>
        <v>0</v>
      </c>
      <c r="G98">
        <f>Salle!$B$1</f>
        <v>0</v>
      </c>
      <c r="H98" t="str">
        <f>'Fiche formation'!$C$14</f>
        <v>LG3 INFO</v>
      </c>
      <c r="K98" t="str">
        <f>VLOOKUP(A98,'Calendrier 2025-2026'!$G$7:$H$37,2,FALSE)</f>
        <v>Centre</v>
      </c>
    </row>
    <row r="99" spans="1:11">
      <c r="A99" s="10">
        <f t="shared" si="8"/>
        <v>45918</v>
      </c>
      <c r="B99" t="str">
        <f t="shared" si="10"/>
        <v>14:00</v>
      </c>
      <c r="C99" t="str">
        <f t="shared" si="11"/>
        <v>17:00</v>
      </c>
      <c r="D99" t="str">
        <f t="shared" si="9"/>
        <v>Centre</v>
      </c>
      <c r="E99">
        <f t="shared" si="7"/>
        <v>1</v>
      </c>
      <c r="F99">
        <f>'Fiche formation'!$E$25</f>
        <v>0</v>
      </c>
      <c r="G99">
        <f>Salle!$B$1</f>
        <v>0</v>
      </c>
      <c r="H99" t="str">
        <f>'Fiche formation'!$C$14</f>
        <v>LG3 INFO</v>
      </c>
      <c r="K99" t="str">
        <f>VLOOKUP(A99,'Calendrier 2025-2026'!$G$7:$H$37,2,FALSE)</f>
        <v>Centre</v>
      </c>
    </row>
    <row r="100" spans="1:11">
      <c r="A100" s="10">
        <f t="shared" si="8"/>
        <v>45919</v>
      </c>
      <c r="B100" t="str">
        <f t="shared" si="10"/>
        <v>08:00</v>
      </c>
      <c r="C100" t="str">
        <f t="shared" si="11"/>
        <v>12:00</v>
      </c>
      <c r="D100" t="str">
        <f t="shared" si="9"/>
        <v>Centre</v>
      </c>
      <c r="E100">
        <f t="shared" si="7"/>
        <v>1</v>
      </c>
      <c r="F100">
        <f>'Fiche formation'!$E$25</f>
        <v>0</v>
      </c>
      <c r="G100">
        <f>Salle!$B$1</f>
        <v>0</v>
      </c>
      <c r="H100" t="str">
        <f>'Fiche formation'!$C$14</f>
        <v>LG3 INFO</v>
      </c>
      <c r="K100" t="str">
        <f>VLOOKUP(A100,'Calendrier 2025-2026'!$G$7:$H$37,2,FALSE)</f>
        <v>Centre</v>
      </c>
    </row>
    <row r="101" spans="1:11">
      <c r="A101" s="10">
        <f t="shared" si="8"/>
        <v>45919</v>
      </c>
      <c r="B101" t="str">
        <f t="shared" si="10"/>
        <v>14:00</v>
      </c>
      <c r="C101" t="str">
        <f t="shared" si="11"/>
        <v>17:00</v>
      </c>
      <c r="D101" t="str">
        <f t="shared" si="9"/>
        <v>Centre</v>
      </c>
      <c r="E101">
        <f t="shared" si="7"/>
        <v>1</v>
      </c>
      <c r="F101">
        <f>'Fiche formation'!$E$25</f>
        <v>0</v>
      </c>
      <c r="G101">
        <f>Salle!$B$1</f>
        <v>0</v>
      </c>
      <c r="H101" t="str">
        <f>'Fiche formation'!$C$14</f>
        <v>LG3 INFO</v>
      </c>
      <c r="K101" t="str">
        <f>VLOOKUP(A101,'Calendrier 2025-2026'!$G$7:$H$37,2,FALSE)</f>
        <v>Centre</v>
      </c>
    </row>
    <row r="102" spans="1:11">
      <c r="A102" s="10">
        <f t="shared" si="8"/>
        <v>45920</v>
      </c>
      <c r="B102" t="str">
        <f t="shared" si="10"/>
        <v/>
      </c>
      <c r="C102" t="str">
        <f t="shared" si="11"/>
        <v/>
      </c>
      <c r="D102">
        <f t="shared" si="9"/>
        <v>0</v>
      </c>
      <c r="E102" t="str">
        <f t="shared" si="7"/>
        <v/>
      </c>
      <c r="F102">
        <f>'Fiche formation'!$E$25</f>
        <v>0</v>
      </c>
      <c r="G102">
        <f>Salle!$B$1</f>
        <v>0</v>
      </c>
      <c r="H102" t="str">
        <f>'Fiche formation'!$C$14</f>
        <v>LG3 INFO</v>
      </c>
      <c r="K102">
        <f>VLOOKUP(A102,'Calendrier 2025-2026'!$G$7:$H$37,2,FALSE)</f>
        <v>0</v>
      </c>
    </row>
    <row r="103" spans="1:11">
      <c r="A103" s="10">
        <f t="shared" si="8"/>
        <v>45920</v>
      </c>
      <c r="B103" t="str">
        <f t="shared" si="10"/>
        <v/>
      </c>
      <c r="C103" t="str">
        <f t="shared" si="11"/>
        <v/>
      </c>
      <c r="D103">
        <f t="shared" si="9"/>
        <v>0</v>
      </c>
      <c r="E103" t="str">
        <f t="shared" si="7"/>
        <v/>
      </c>
      <c r="F103">
        <f>'Fiche formation'!$E$25</f>
        <v>0</v>
      </c>
      <c r="G103">
        <f>Salle!$B$1</f>
        <v>0</v>
      </c>
      <c r="H103" t="str">
        <f>'Fiche formation'!$C$14</f>
        <v>LG3 INFO</v>
      </c>
      <c r="K103">
        <f>VLOOKUP(A103,'Calendrier 2025-2026'!$G$7:$H$37,2,FALSE)</f>
        <v>0</v>
      </c>
    </row>
    <row r="104" spans="1:11">
      <c r="A104" s="10">
        <f t="shared" si="8"/>
        <v>45921</v>
      </c>
      <c r="B104" t="str">
        <f t="shared" si="10"/>
        <v/>
      </c>
      <c r="C104" t="str">
        <f t="shared" si="11"/>
        <v/>
      </c>
      <c r="D104">
        <f t="shared" si="9"/>
        <v>0</v>
      </c>
      <c r="E104" t="str">
        <f t="shared" si="7"/>
        <v/>
      </c>
      <c r="F104">
        <f>'Fiche formation'!$E$25</f>
        <v>0</v>
      </c>
      <c r="G104">
        <f>Salle!$B$1</f>
        <v>0</v>
      </c>
      <c r="H104" t="str">
        <f>'Fiche formation'!$C$14</f>
        <v>LG3 INFO</v>
      </c>
      <c r="K104">
        <f>VLOOKUP(A104,'Calendrier 2025-2026'!$G$7:$H$37,2,FALSE)</f>
        <v>0</v>
      </c>
    </row>
    <row r="105" spans="1:11">
      <c r="A105" s="10">
        <f t="shared" si="8"/>
        <v>45921</v>
      </c>
      <c r="B105" t="str">
        <f t="shared" si="10"/>
        <v/>
      </c>
      <c r="C105" t="str">
        <f t="shared" si="11"/>
        <v/>
      </c>
      <c r="D105">
        <f t="shared" si="9"/>
        <v>0</v>
      </c>
      <c r="E105" t="str">
        <f t="shared" si="7"/>
        <v/>
      </c>
      <c r="F105">
        <f>'Fiche formation'!$E$25</f>
        <v>0</v>
      </c>
      <c r="G105">
        <f>Salle!$B$1</f>
        <v>0</v>
      </c>
      <c r="H105" t="str">
        <f>'Fiche formation'!$C$14</f>
        <v>LG3 INFO</v>
      </c>
      <c r="K105">
        <f>VLOOKUP(A105,'Calendrier 2025-2026'!$G$7:$H$37,2,FALSE)</f>
        <v>0</v>
      </c>
    </row>
    <row r="106" spans="1:11">
      <c r="A106" s="10">
        <f t="shared" si="8"/>
        <v>45922</v>
      </c>
      <c r="B106" t="str">
        <f t="shared" si="10"/>
        <v>08:00</v>
      </c>
      <c r="C106" t="str">
        <f t="shared" si="11"/>
        <v>12:00</v>
      </c>
      <c r="D106" t="str">
        <f t="shared" si="9"/>
        <v>Centre</v>
      </c>
      <c r="E106">
        <f t="shared" si="7"/>
        <v>1</v>
      </c>
      <c r="F106">
        <f>'Fiche formation'!$E$25</f>
        <v>0</v>
      </c>
      <c r="G106">
        <f>Salle!$B$1</f>
        <v>0</v>
      </c>
      <c r="H106" t="str">
        <f>'Fiche formation'!$C$14</f>
        <v>LG3 INFO</v>
      </c>
      <c r="K106" t="str">
        <f>VLOOKUP(A106,'Calendrier 2025-2026'!$G$7:$H$37,2,FALSE)</f>
        <v>Centre</v>
      </c>
    </row>
    <row r="107" spans="1:11">
      <c r="A107" s="10">
        <f t="shared" si="8"/>
        <v>45922</v>
      </c>
      <c r="B107" t="str">
        <f t="shared" si="10"/>
        <v>14:00</v>
      </c>
      <c r="C107" t="str">
        <f t="shared" si="11"/>
        <v>17:00</v>
      </c>
      <c r="D107" t="str">
        <f t="shared" si="9"/>
        <v>Centre</v>
      </c>
      <c r="E107">
        <f t="shared" si="7"/>
        <v>1</v>
      </c>
      <c r="F107">
        <f>'Fiche formation'!$E$25</f>
        <v>0</v>
      </c>
      <c r="G107">
        <f>Salle!$B$1</f>
        <v>0</v>
      </c>
      <c r="H107" t="str">
        <f>'Fiche formation'!$C$14</f>
        <v>LG3 INFO</v>
      </c>
      <c r="K107" t="str">
        <f>VLOOKUP(A107,'Calendrier 2025-2026'!$G$7:$H$37,2,FALSE)</f>
        <v>Centre</v>
      </c>
    </row>
    <row r="108" spans="1:11">
      <c r="A108" s="10">
        <f t="shared" si="8"/>
        <v>45923</v>
      </c>
      <c r="B108" t="str">
        <f t="shared" si="10"/>
        <v>08:00</v>
      </c>
      <c r="C108" t="str">
        <f t="shared" si="11"/>
        <v>12:00</v>
      </c>
      <c r="D108" t="str">
        <f t="shared" si="9"/>
        <v>Centre</v>
      </c>
      <c r="E108">
        <f t="shared" si="7"/>
        <v>1</v>
      </c>
      <c r="F108">
        <f>'Fiche formation'!$E$25</f>
        <v>0</v>
      </c>
      <c r="G108">
        <f>Salle!$B$1</f>
        <v>0</v>
      </c>
      <c r="H108" t="str">
        <f>'Fiche formation'!$C$14</f>
        <v>LG3 INFO</v>
      </c>
      <c r="K108" t="str">
        <f>VLOOKUP(A108,'Calendrier 2025-2026'!$G$7:$H$37,2,FALSE)</f>
        <v>Centre</v>
      </c>
    </row>
    <row r="109" spans="1:11">
      <c r="A109" s="10">
        <f t="shared" si="8"/>
        <v>45923</v>
      </c>
      <c r="B109" t="str">
        <f t="shared" si="10"/>
        <v>14:00</v>
      </c>
      <c r="C109" t="str">
        <f t="shared" si="11"/>
        <v>17:00</v>
      </c>
      <c r="D109" t="str">
        <f t="shared" si="9"/>
        <v>Centre</v>
      </c>
      <c r="E109">
        <f t="shared" si="7"/>
        <v>1</v>
      </c>
      <c r="F109">
        <f>'Fiche formation'!$E$25</f>
        <v>0</v>
      </c>
      <c r="G109">
        <f>Salle!$B$1</f>
        <v>0</v>
      </c>
      <c r="H109" t="str">
        <f>'Fiche formation'!$C$14</f>
        <v>LG3 INFO</v>
      </c>
      <c r="K109" t="str">
        <f>VLOOKUP(A109,'Calendrier 2025-2026'!$G$7:$H$37,2,FALSE)</f>
        <v>Centre</v>
      </c>
    </row>
    <row r="110" spans="1:11">
      <c r="A110" s="10">
        <f t="shared" si="8"/>
        <v>45924</v>
      </c>
      <c r="B110" t="str">
        <f t="shared" si="10"/>
        <v>08:00</v>
      </c>
      <c r="C110" t="str">
        <f t="shared" si="11"/>
        <v>12:00</v>
      </c>
      <c r="D110" t="str">
        <f t="shared" si="9"/>
        <v>Centre</v>
      </c>
      <c r="E110">
        <f t="shared" si="7"/>
        <v>1</v>
      </c>
      <c r="F110">
        <f>'Fiche formation'!$E$25</f>
        <v>0</v>
      </c>
      <c r="G110">
        <f>Salle!$B$1</f>
        <v>0</v>
      </c>
      <c r="H110" t="str">
        <f>'Fiche formation'!$C$14</f>
        <v>LG3 INFO</v>
      </c>
      <c r="K110" t="str">
        <f>VLOOKUP(A110,'Calendrier 2025-2026'!$G$7:$H$37,2,FALSE)</f>
        <v>Centre</v>
      </c>
    </row>
    <row r="111" spans="1:11">
      <c r="A111" s="10">
        <f t="shared" si="8"/>
        <v>45924</v>
      </c>
      <c r="B111" t="str">
        <f t="shared" si="10"/>
        <v>14:00</v>
      </c>
      <c r="C111" t="str">
        <f t="shared" si="11"/>
        <v>17:00</v>
      </c>
      <c r="D111" t="str">
        <f t="shared" si="9"/>
        <v>Centre</v>
      </c>
      <c r="E111">
        <f t="shared" si="7"/>
        <v>1</v>
      </c>
      <c r="F111">
        <f>'Fiche formation'!$E$25</f>
        <v>0</v>
      </c>
      <c r="G111">
        <f>Salle!$B$1</f>
        <v>0</v>
      </c>
      <c r="H111" t="str">
        <f>'Fiche formation'!$C$14</f>
        <v>LG3 INFO</v>
      </c>
      <c r="K111" t="str">
        <f>VLOOKUP(A111,'Calendrier 2025-2026'!$G$7:$H$37,2,FALSE)</f>
        <v>Centre</v>
      </c>
    </row>
    <row r="112" spans="1:11">
      <c r="A112" s="10">
        <f t="shared" si="8"/>
        <v>45925</v>
      </c>
      <c r="B112" t="str">
        <f t="shared" si="10"/>
        <v>08:00</v>
      </c>
      <c r="C112" t="str">
        <f t="shared" si="11"/>
        <v>12:00</v>
      </c>
      <c r="D112" t="str">
        <f t="shared" si="9"/>
        <v>Centre</v>
      </c>
      <c r="E112">
        <f t="shared" si="7"/>
        <v>1</v>
      </c>
      <c r="F112">
        <f>'Fiche formation'!$E$25</f>
        <v>0</v>
      </c>
      <c r="G112">
        <f>Salle!$B$1</f>
        <v>0</v>
      </c>
      <c r="H112" t="str">
        <f>'Fiche formation'!$C$14</f>
        <v>LG3 INFO</v>
      </c>
      <c r="K112" t="str">
        <f>VLOOKUP(A112,'Calendrier 2025-2026'!$G$7:$H$37,2,FALSE)</f>
        <v>Centre</v>
      </c>
    </row>
    <row r="113" spans="1:11">
      <c r="A113" s="10">
        <f t="shared" si="8"/>
        <v>45925</v>
      </c>
      <c r="B113" t="str">
        <f t="shared" si="10"/>
        <v>14:00</v>
      </c>
      <c r="C113" t="str">
        <f t="shared" si="11"/>
        <v>17:00</v>
      </c>
      <c r="D113" t="str">
        <f t="shared" si="9"/>
        <v>Centre</v>
      </c>
      <c r="E113">
        <f t="shared" si="7"/>
        <v>1</v>
      </c>
      <c r="F113">
        <f>'Fiche formation'!$E$25</f>
        <v>0</v>
      </c>
      <c r="G113">
        <f>Salle!$B$1</f>
        <v>0</v>
      </c>
      <c r="H113" t="str">
        <f>'Fiche formation'!$C$14</f>
        <v>LG3 INFO</v>
      </c>
      <c r="K113" t="str">
        <f>VLOOKUP(A113,'Calendrier 2025-2026'!$G$7:$H$37,2,FALSE)</f>
        <v>Centre</v>
      </c>
    </row>
    <row r="114" spans="1:11">
      <c r="A114" s="10">
        <f t="shared" si="8"/>
        <v>45926</v>
      </c>
      <c r="B114" t="str">
        <f t="shared" si="10"/>
        <v>08:00</v>
      </c>
      <c r="C114" t="str">
        <f t="shared" si="11"/>
        <v>12:00</v>
      </c>
      <c r="D114" t="str">
        <f t="shared" si="9"/>
        <v>Centre</v>
      </c>
      <c r="E114">
        <f t="shared" si="7"/>
        <v>1</v>
      </c>
      <c r="F114">
        <f>'Fiche formation'!$E$25</f>
        <v>0</v>
      </c>
      <c r="G114">
        <f>Salle!$B$1</f>
        <v>0</v>
      </c>
      <c r="H114" t="str">
        <f>'Fiche formation'!$C$14</f>
        <v>LG3 INFO</v>
      </c>
      <c r="K114" t="str">
        <f>VLOOKUP(A114,'Calendrier 2025-2026'!$G$7:$H$37,2,FALSE)</f>
        <v>Centre</v>
      </c>
    </row>
    <row r="115" spans="1:11">
      <c r="A115" s="10">
        <f t="shared" si="8"/>
        <v>45926</v>
      </c>
      <c r="B115" t="str">
        <f t="shared" si="10"/>
        <v>14:00</v>
      </c>
      <c r="C115" t="str">
        <f t="shared" si="11"/>
        <v>17:00</v>
      </c>
      <c r="D115" t="str">
        <f t="shared" si="9"/>
        <v>Centre</v>
      </c>
      <c r="E115">
        <f t="shared" si="7"/>
        <v>1</v>
      </c>
      <c r="F115">
        <f>'Fiche formation'!$E$25</f>
        <v>0</v>
      </c>
      <c r="G115">
        <f>Salle!$B$1</f>
        <v>0</v>
      </c>
      <c r="H115" t="str">
        <f>'Fiche formation'!$C$14</f>
        <v>LG3 INFO</v>
      </c>
      <c r="K115" t="str">
        <f>VLOOKUP(A115,'Calendrier 2025-2026'!$G$7:$H$37,2,FALSE)</f>
        <v>Centre</v>
      </c>
    </row>
    <row r="116" spans="1:11">
      <c r="A116" s="10">
        <f t="shared" si="8"/>
        <v>45927</v>
      </c>
      <c r="B116" t="str">
        <f t="shared" si="10"/>
        <v/>
      </c>
      <c r="C116" t="str">
        <f t="shared" si="11"/>
        <v/>
      </c>
      <c r="D116">
        <f t="shared" si="9"/>
        <v>0</v>
      </c>
      <c r="E116" t="str">
        <f t="shared" si="7"/>
        <v/>
      </c>
      <c r="F116">
        <f>'Fiche formation'!$E$25</f>
        <v>0</v>
      </c>
      <c r="G116">
        <f>Salle!$B$1</f>
        <v>0</v>
      </c>
      <c r="H116" t="str">
        <f>'Fiche formation'!$C$14</f>
        <v>LG3 INFO</v>
      </c>
      <c r="K116">
        <f>VLOOKUP(A116,'Calendrier 2025-2026'!$G$7:$H$37,2,FALSE)</f>
        <v>0</v>
      </c>
    </row>
    <row r="117" spans="1:11">
      <c r="A117" s="10">
        <f t="shared" si="8"/>
        <v>45927</v>
      </c>
      <c r="B117" t="str">
        <f t="shared" si="10"/>
        <v/>
      </c>
      <c r="C117" t="str">
        <f t="shared" si="11"/>
        <v/>
      </c>
      <c r="D117">
        <f t="shared" si="9"/>
        <v>0</v>
      </c>
      <c r="E117" t="str">
        <f t="shared" si="7"/>
        <v/>
      </c>
      <c r="F117">
        <f>'Fiche formation'!$E$25</f>
        <v>0</v>
      </c>
      <c r="G117">
        <f>Salle!$B$1</f>
        <v>0</v>
      </c>
      <c r="H117" t="str">
        <f>'Fiche formation'!$C$14</f>
        <v>LG3 INFO</v>
      </c>
      <c r="K117">
        <f>VLOOKUP(A117,'Calendrier 2025-2026'!$G$7:$H$37,2,FALSE)</f>
        <v>0</v>
      </c>
    </row>
    <row r="118" spans="1:11">
      <c r="A118" s="10">
        <f t="shared" si="8"/>
        <v>45928</v>
      </c>
      <c r="B118" t="str">
        <f t="shared" si="10"/>
        <v/>
      </c>
      <c r="C118" t="str">
        <f t="shared" si="11"/>
        <v/>
      </c>
      <c r="D118">
        <f t="shared" si="9"/>
        <v>0</v>
      </c>
      <c r="E118" t="str">
        <f t="shared" si="7"/>
        <v/>
      </c>
      <c r="F118">
        <f>'Fiche formation'!$E$25</f>
        <v>0</v>
      </c>
      <c r="G118">
        <f>Salle!$B$1</f>
        <v>0</v>
      </c>
      <c r="H118" t="str">
        <f>'Fiche formation'!$C$14</f>
        <v>LG3 INFO</v>
      </c>
      <c r="K118">
        <f>VLOOKUP(A118,'Calendrier 2025-2026'!$G$7:$H$37,2,FALSE)</f>
        <v>0</v>
      </c>
    </row>
    <row r="119" spans="1:11">
      <c r="A119" s="10">
        <f t="shared" si="8"/>
        <v>45928</v>
      </c>
      <c r="B119" t="str">
        <f t="shared" si="10"/>
        <v/>
      </c>
      <c r="C119" t="str">
        <f t="shared" si="11"/>
        <v/>
      </c>
      <c r="D119">
        <f t="shared" si="9"/>
        <v>0</v>
      </c>
      <c r="E119" t="str">
        <f t="shared" si="7"/>
        <v/>
      </c>
      <c r="F119">
        <f>'Fiche formation'!$E$25</f>
        <v>0</v>
      </c>
      <c r="G119">
        <f>Salle!$B$1</f>
        <v>0</v>
      </c>
      <c r="H119" t="str">
        <f>'Fiche formation'!$C$14</f>
        <v>LG3 INFO</v>
      </c>
      <c r="K119">
        <f>VLOOKUP(A119,'Calendrier 2025-2026'!$G$7:$H$37,2,FALSE)</f>
        <v>0</v>
      </c>
    </row>
    <row r="120" spans="1:11">
      <c r="A120" s="10">
        <f t="shared" si="8"/>
        <v>45929</v>
      </c>
      <c r="B120" t="str">
        <f t="shared" si="10"/>
        <v>08:00</v>
      </c>
      <c r="C120" t="str">
        <f t="shared" si="11"/>
        <v>12:00</v>
      </c>
      <c r="D120" t="str">
        <f t="shared" si="9"/>
        <v>Centre</v>
      </c>
      <c r="E120">
        <f t="shared" si="7"/>
        <v>1</v>
      </c>
      <c r="F120">
        <f>'Fiche formation'!$E$25</f>
        <v>0</v>
      </c>
      <c r="G120">
        <f>Salle!$B$1</f>
        <v>0</v>
      </c>
      <c r="H120" t="str">
        <f>'Fiche formation'!$C$14</f>
        <v>LG3 INFO</v>
      </c>
      <c r="K120" t="str">
        <f>VLOOKUP(A120,'Calendrier 2025-2026'!$G$7:$H$37,2,FALSE)</f>
        <v>Centre</v>
      </c>
    </row>
    <row r="121" spans="1:11">
      <c r="A121" s="10">
        <f t="shared" si="8"/>
        <v>45929</v>
      </c>
      <c r="B121" t="str">
        <f t="shared" si="10"/>
        <v>14:00</v>
      </c>
      <c r="C121" t="str">
        <f t="shared" si="11"/>
        <v>17:00</v>
      </c>
      <c r="D121" t="str">
        <f t="shared" si="9"/>
        <v>Centre</v>
      </c>
      <c r="E121">
        <f t="shared" si="7"/>
        <v>1</v>
      </c>
      <c r="F121">
        <f>'Fiche formation'!$E$25</f>
        <v>0</v>
      </c>
      <c r="G121">
        <f>Salle!$B$1</f>
        <v>0</v>
      </c>
      <c r="H121" t="str">
        <f>'Fiche formation'!$C$14</f>
        <v>LG3 INFO</v>
      </c>
      <c r="K121" t="str">
        <f>VLOOKUP(A121,'Calendrier 2025-2026'!$G$7:$H$37,2,FALSE)</f>
        <v>Centre</v>
      </c>
    </row>
    <row r="122" spans="1:11">
      <c r="A122" s="10">
        <f t="shared" si="8"/>
        <v>45930</v>
      </c>
      <c r="B122" t="str">
        <f t="shared" si="10"/>
        <v>08:00</v>
      </c>
      <c r="C122" t="str">
        <f t="shared" si="11"/>
        <v>12:00</v>
      </c>
      <c r="D122" t="str">
        <f t="shared" si="9"/>
        <v>Centre</v>
      </c>
      <c r="E122">
        <f t="shared" si="7"/>
        <v>1</v>
      </c>
      <c r="F122">
        <f>'Fiche formation'!$E$25</f>
        <v>0</v>
      </c>
      <c r="G122">
        <f>Salle!$B$1</f>
        <v>0</v>
      </c>
      <c r="H122" t="str">
        <f>'Fiche formation'!$C$14</f>
        <v>LG3 INFO</v>
      </c>
      <c r="K122" t="str">
        <f>VLOOKUP(A122,'Calendrier 2025-2026'!$G$7:$H$37,2,FALSE)</f>
        <v>Centre</v>
      </c>
    </row>
    <row r="123" spans="1:11">
      <c r="A123" s="10">
        <f t="shared" si="8"/>
        <v>45930</v>
      </c>
      <c r="B123" t="str">
        <f t="shared" si="10"/>
        <v>14:00</v>
      </c>
      <c r="C123" t="str">
        <f t="shared" si="11"/>
        <v>17:00</v>
      </c>
      <c r="D123" t="str">
        <f t="shared" si="9"/>
        <v>Centre</v>
      </c>
      <c r="E123">
        <f t="shared" si="7"/>
        <v>1</v>
      </c>
      <c r="F123">
        <f>'Fiche formation'!$E$25</f>
        <v>0</v>
      </c>
      <c r="G123">
        <f>Salle!$B$1</f>
        <v>0</v>
      </c>
      <c r="H123" t="str">
        <f>'Fiche formation'!$C$14</f>
        <v>LG3 INFO</v>
      </c>
      <c r="K123" t="str">
        <f>VLOOKUP(A123,'Calendrier 2025-2026'!$G$7:$H$37,2,FALSE)</f>
        <v>Centre</v>
      </c>
    </row>
    <row r="124" spans="1:11">
      <c r="A124" s="10">
        <f t="shared" si="8"/>
        <v>45931</v>
      </c>
      <c r="B124" t="str">
        <f t="shared" si="10"/>
        <v>08:00</v>
      </c>
      <c r="C124" t="str">
        <f t="shared" si="11"/>
        <v>12:00</v>
      </c>
      <c r="D124" t="str">
        <f t="shared" si="9"/>
        <v>Centre</v>
      </c>
      <c r="E124">
        <f t="shared" si="7"/>
        <v>1</v>
      </c>
      <c r="F124">
        <f>'Fiche formation'!$E$25</f>
        <v>0</v>
      </c>
      <c r="G124">
        <f>Salle!$B$1</f>
        <v>0</v>
      </c>
      <c r="H124" t="str">
        <f>'Fiche formation'!$C$14</f>
        <v>LG3 INFO</v>
      </c>
      <c r="K124" t="str">
        <f>VLOOKUP(A124,'Calendrier 2025-2026'!$J$7:$K$37,2,FALSE)</f>
        <v>Centre</v>
      </c>
    </row>
    <row r="125" spans="1:11">
      <c r="A125" s="10">
        <f t="shared" si="8"/>
        <v>45931</v>
      </c>
      <c r="B125" t="str">
        <f t="shared" si="10"/>
        <v>14:00</v>
      </c>
      <c r="C125" t="str">
        <f t="shared" si="11"/>
        <v>17:00</v>
      </c>
      <c r="D125" t="str">
        <f t="shared" si="9"/>
        <v>Centre</v>
      </c>
      <c r="E125">
        <f t="shared" si="7"/>
        <v>1</v>
      </c>
      <c r="F125">
        <f>'Fiche formation'!$E$25</f>
        <v>0</v>
      </c>
      <c r="G125">
        <f>Salle!$B$1</f>
        <v>0</v>
      </c>
      <c r="H125" t="str">
        <f>'Fiche formation'!$C$14</f>
        <v>LG3 INFO</v>
      </c>
      <c r="K125" t="str">
        <f>VLOOKUP(A125,'Calendrier 2025-2026'!$J$7:$K$37,2,FALSE)</f>
        <v>Centre</v>
      </c>
    </row>
    <row r="126" spans="1:11">
      <c r="A126" s="10">
        <f t="shared" si="8"/>
        <v>45932</v>
      </c>
      <c r="B126" t="str">
        <f t="shared" si="10"/>
        <v>08:00</v>
      </c>
      <c r="C126" t="str">
        <f t="shared" si="11"/>
        <v>12:00</v>
      </c>
      <c r="D126" t="str">
        <f t="shared" si="9"/>
        <v>Centre</v>
      </c>
      <c r="E126">
        <f t="shared" si="7"/>
        <v>1</v>
      </c>
      <c r="F126">
        <f>'Fiche formation'!$E$25</f>
        <v>0</v>
      </c>
      <c r="G126">
        <f>Salle!$B$1</f>
        <v>0</v>
      </c>
      <c r="H126" t="str">
        <f>'Fiche formation'!$C$14</f>
        <v>LG3 INFO</v>
      </c>
      <c r="K126" t="str">
        <f>VLOOKUP(A126,'Calendrier 2025-2026'!$J$7:$K$37,2,FALSE)</f>
        <v>Centre</v>
      </c>
    </row>
    <row r="127" spans="1:11">
      <c r="A127" s="10">
        <f t="shared" si="8"/>
        <v>45932</v>
      </c>
      <c r="B127" t="str">
        <f t="shared" si="10"/>
        <v>14:00</v>
      </c>
      <c r="C127" t="str">
        <f t="shared" si="11"/>
        <v>17:00</v>
      </c>
      <c r="D127" t="str">
        <f t="shared" si="9"/>
        <v>Centre</v>
      </c>
      <c r="E127">
        <f t="shared" si="7"/>
        <v>1</v>
      </c>
      <c r="F127">
        <f>'Fiche formation'!$E$25</f>
        <v>0</v>
      </c>
      <c r="G127">
        <f>Salle!$B$1</f>
        <v>0</v>
      </c>
      <c r="H127" t="str">
        <f>'Fiche formation'!$C$14</f>
        <v>LG3 INFO</v>
      </c>
      <c r="K127" t="str">
        <f>VLOOKUP(A127,'Calendrier 2025-2026'!$J$7:$K$37,2,FALSE)</f>
        <v>Centre</v>
      </c>
    </row>
    <row r="128" spans="1:11">
      <c r="A128" s="10">
        <f t="shared" si="8"/>
        <v>45933</v>
      </c>
      <c r="B128" t="str">
        <f t="shared" si="10"/>
        <v>08:00</v>
      </c>
      <c r="C128" t="str">
        <f t="shared" si="11"/>
        <v>12:00</v>
      </c>
      <c r="D128" t="str">
        <f t="shared" si="9"/>
        <v>Centre</v>
      </c>
      <c r="E128">
        <f t="shared" ref="E128:E191" si="12">IF(K128=0,"",IF(OR(K128="Entreprise",K128="Révisions"),0,1))</f>
        <v>1</v>
      </c>
      <c r="F128">
        <f>'Fiche formation'!$E$25</f>
        <v>0</v>
      </c>
      <c r="G128">
        <f>Salle!$B$1</f>
        <v>0</v>
      </c>
      <c r="H128" t="str">
        <f>'Fiche formation'!$C$14</f>
        <v>LG3 INFO</v>
      </c>
      <c r="K128" t="str">
        <f>VLOOKUP(A128,'Calendrier 2025-2026'!$J$7:$K$37,2,FALSE)</f>
        <v>Centre</v>
      </c>
    </row>
    <row r="129" spans="1:11">
      <c r="A129" s="10">
        <f t="shared" si="8"/>
        <v>45933</v>
      </c>
      <c r="B129" t="str">
        <f t="shared" si="10"/>
        <v>14:00</v>
      </c>
      <c r="C129" t="str">
        <f t="shared" si="11"/>
        <v>17:00</v>
      </c>
      <c r="D129" t="str">
        <f t="shared" ref="D129:D192" si="13">K129</f>
        <v>Centre</v>
      </c>
      <c r="E129">
        <f t="shared" si="12"/>
        <v>1</v>
      </c>
      <c r="F129">
        <f>'Fiche formation'!$E$25</f>
        <v>0</v>
      </c>
      <c r="G129">
        <f>Salle!$B$1</f>
        <v>0</v>
      </c>
      <c r="H129" t="str">
        <f>'Fiche formation'!$C$14</f>
        <v>LG3 INFO</v>
      </c>
      <c r="K129" t="str">
        <f>VLOOKUP(A129,'Calendrier 2025-2026'!$J$7:$K$37,2,FALSE)</f>
        <v>Centre</v>
      </c>
    </row>
    <row r="130" spans="1:11">
      <c r="A130" s="10">
        <f t="shared" ref="A130:A193" si="14">IF(A129=A128,A129+1,A129)</f>
        <v>45934</v>
      </c>
      <c r="B130" t="str">
        <f t="shared" si="10"/>
        <v/>
      </c>
      <c r="C130" t="str">
        <f t="shared" si="11"/>
        <v/>
      </c>
      <c r="D130">
        <f t="shared" si="13"/>
        <v>0</v>
      </c>
      <c r="E130" t="str">
        <f t="shared" si="12"/>
        <v/>
      </c>
      <c r="F130">
        <f>'Fiche formation'!$E$25</f>
        <v>0</v>
      </c>
      <c r="G130">
        <f>Salle!$B$1</f>
        <v>0</v>
      </c>
      <c r="H130" t="str">
        <f>'Fiche formation'!$C$14</f>
        <v>LG3 INFO</v>
      </c>
      <c r="K130">
        <f>VLOOKUP(A130,'Calendrier 2025-2026'!$J$7:$K$37,2,FALSE)</f>
        <v>0</v>
      </c>
    </row>
    <row r="131" spans="1:11">
      <c r="A131" s="10">
        <f t="shared" si="14"/>
        <v>45934</v>
      </c>
      <c r="B131" t="str">
        <f t="shared" ref="B131:B194" si="15">IF(K131=0,"",IF($A131=$A130,"14:00","08:00"))</f>
        <v/>
      </c>
      <c r="C131" t="str">
        <f t="shared" ref="C131:C194" si="16">IF(K131=0,"",IF($A131=$A130,"17:00","12:00"))</f>
        <v/>
      </c>
      <c r="D131">
        <f t="shared" si="13"/>
        <v>0</v>
      </c>
      <c r="E131" t="str">
        <f t="shared" si="12"/>
        <v/>
      </c>
      <c r="F131">
        <f>'Fiche formation'!$E$25</f>
        <v>0</v>
      </c>
      <c r="G131">
        <f>Salle!$B$1</f>
        <v>0</v>
      </c>
      <c r="H131" t="str">
        <f>'Fiche formation'!$C$14</f>
        <v>LG3 INFO</v>
      </c>
      <c r="K131">
        <f>VLOOKUP(A131,'Calendrier 2025-2026'!$J$7:$K$37,2,FALSE)</f>
        <v>0</v>
      </c>
    </row>
    <row r="132" spans="1:11">
      <c r="A132" s="10">
        <f t="shared" si="14"/>
        <v>45935</v>
      </c>
      <c r="B132" t="str">
        <f t="shared" si="15"/>
        <v/>
      </c>
      <c r="C132" t="str">
        <f t="shared" si="16"/>
        <v/>
      </c>
      <c r="D132">
        <f t="shared" si="13"/>
        <v>0</v>
      </c>
      <c r="E132" t="str">
        <f t="shared" si="12"/>
        <v/>
      </c>
      <c r="F132">
        <f>'Fiche formation'!$E$25</f>
        <v>0</v>
      </c>
      <c r="G132">
        <f>Salle!$B$1</f>
        <v>0</v>
      </c>
      <c r="H132" t="str">
        <f>'Fiche formation'!$C$14</f>
        <v>LG3 INFO</v>
      </c>
      <c r="K132">
        <f>VLOOKUP(A132,'Calendrier 2025-2026'!$J$7:$K$37,2,FALSE)</f>
        <v>0</v>
      </c>
    </row>
    <row r="133" spans="1:11">
      <c r="A133" s="10">
        <f t="shared" si="14"/>
        <v>45935</v>
      </c>
      <c r="B133" t="str">
        <f t="shared" si="15"/>
        <v/>
      </c>
      <c r="C133" t="str">
        <f t="shared" si="16"/>
        <v/>
      </c>
      <c r="D133">
        <f t="shared" si="13"/>
        <v>0</v>
      </c>
      <c r="E133" t="str">
        <f t="shared" si="12"/>
        <v/>
      </c>
      <c r="F133">
        <f>'Fiche formation'!$E$25</f>
        <v>0</v>
      </c>
      <c r="G133">
        <f>Salle!$B$1</f>
        <v>0</v>
      </c>
      <c r="H133" t="str">
        <f>'Fiche formation'!$C$14</f>
        <v>LG3 INFO</v>
      </c>
      <c r="K133">
        <f>VLOOKUP(A133,'Calendrier 2025-2026'!$J$7:$K$37,2,FALSE)</f>
        <v>0</v>
      </c>
    </row>
    <row r="134" spans="1:11">
      <c r="A134" s="10">
        <f t="shared" si="14"/>
        <v>45936</v>
      </c>
      <c r="B134" t="str">
        <f t="shared" si="15"/>
        <v>08:00</v>
      </c>
      <c r="C134" t="str">
        <f t="shared" si="16"/>
        <v>12:00</v>
      </c>
      <c r="D134" t="str">
        <f t="shared" si="13"/>
        <v>Centre</v>
      </c>
      <c r="E134">
        <f t="shared" si="12"/>
        <v>1</v>
      </c>
      <c r="F134">
        <f>'Fiche formation'!$E$25</f>
        <v>0</v>
      </c>
      <c r="G134">
        <f>Salle!$B$1</f>
        <v>0</v>
      </c>
      <c r="H134" t="str">
        <f>'Fiche formation'!$C$14</f>
        <v>LG3 INFO</v>
      </c>
      <c r="K134" t="str">
        <f>VLOOKUP(A134,'Calendrier 2025-2026'!$J$7:$K$37,2,FALSE)</f>
        <v>Centre</v>
      </c>
    </row>
    <row r="135" spans="1:11">
      <c r="A135" s="10">
        <f t="shared" si="14"/>
        <v>45936</v>
      </c>
      <c r="B135" t="str">
        <f t="shared" si="15"/>
        <v>14:00</v>
      </c>
      <c r="C135" t="str">
        <f t="shared" si="16"/>
        <v>17:00</v>
      </c>
      <c r="D135" t="str">
        <f t="shared" si="13"/>
        <v>Centre</v>
      </c>
      <c r="E135">
        <f t="shared" si="12"/>
        <v>1</v>
      </c>
      <c r="F135">
        <f>'Fiche formation'!$E$25</f>
        <v>0</v>
      </c>
      <c r="G135">
        <f>Salle!$B$1</f>
        <v>0</v>
      </c>
      <c r="H135" t="str">
        <f>'Fiche formation'!$C$14</f>
        <v>LG3 INFO</v>
      </c>
      <c r="K135" t="str">
        <f>VLOOKUP(A135,'Calendrier 2025-2026'!$J$7:$K$37,2,FALSE)</f>
        <v>Centre</v>
      </c>
    </row>
    <row r="136" spans="1:11">
      <c r="A136" s="10">
        <f t="shared" si="14"/>
        <v>45937</v>
      </c>
      <c r="B136" t="str">
        <f t="shared" si="15"/>
        <v>08:00</v>
      </c>
      <c r="C136" t="str">
        <f t="shared" si="16"/>
        <v>12:00</v>
      </c>
      <c r="D136" t="str">
        <f t="shared" si="13"/>
        <v>Centre</v>
      </c>
      <c r="E136">
        <f t="shared" si="12"/>
        <v>1</v>
      </c>
      <c r="F136">
        <f>'Fiche formation'!$E$25</f>
        <v>0</v>
      </c>
      <c r="G136">
        <f>Salle!$B$1</f>
        <v>0</v>
      </c>
      <c r="H136" t="str">
        <f>'Fiche formation'!$C$14</f>
        <v>LG3 INFO</v>
      </c>
      <c r="K136" t="str">
        <f>VLOOKUP(A136,'Calendrier 2025-2026'!$J$7:$K$37,2,FALSE)</f>
        <v>Centre</v>
      </c>
    </row>
    <row r="137" spans="1:11">
      <c r="A137" s="10">
        <f t="shared" si="14"/>
        <v>45937</v>
      </c>
      <c r="B137" t="str">
        <f t="shared" si="15"/>
        <v>14:00</v>
      </c>
      <c r="C137" t="str">
        <f t="shared" si="16"/>
        <v>17:00</v>
      </c>
      <c r="D137" t="str">
        <f t="shared" si="13"/>
        <v>Centre</v>
      </c>
      <c r="E137">
        <f t="shared" si="12"/>
        <v>1</v>
      </c>
      <c r="F137">
        <f>'Fiche formation'!$E$25</f>
        <v>0</v>
      </c>
      <c r="G137">
        <f>Salle!$B$1</f>
        <v>0</v>
      </c>
      <c r="H137" t="str">
        <f>'Fiche formation'!$C$14</f>
        <v>LG3 INFO</v>
      </c>
      <c r="K137" t="str">
        <f>VLOOKUP(A137,'Calendrier 2025-2026'!$J$7:$K$37,2,FALSE)</f>
        <v>Centre</v>
      </c>
    </row>
    <row r="138" spans="1:11">
      <c r="A138" s="10">
        <f t="shared" si="14"/>
        <v>45938</v>
      </c>
      <c r="B138" t="str">
        <f t="shared" si="15"/>
        <v>08:00</v>
      </c>
      <c r="C138" t="str">
        <f t="shared" si="16"/>
        <v>12:00</v>
      </c>
      <c r="D138" t="str">
        <f t="shared" si="13"/>
        <v>Centre</v>
      </c>
      <c r="E138">
        <f t="shared" si="12"/>
        <v>1</v>
      </c>
      <c r="F138">
        <f>'Fiche formation'!$E$25</f>
        <v>0</v>
      </c>
      <c r="G138">
        <f>Salle!$B$1</f>
        <v>0</v>
      </c>
      <c r="H138" t="str">
        <f>'Fiche formation'!$C$14</f>
        <v>LG3 INFO</v>
      </c>
      <c r="K138" t="str">
        <f>VLOOKUP(A138,'Calendrier 2025-2026'!$J$7:$K$37,2,FALSE)</f>
        <v>Centre</v>
      </c>
    </row>
    <row r="139" spans="1:11">
      <c r="A139" s="10">
        <f t="shared" si="14"/>
        <v>45938</v>
      </c>
      <c r="B139" t="str">
        <f t="shared" si="15"/>
        <v>14:00</v>
      </c>
      <c r="C139" t="str">
        <f t="shared" si="16"/>
        <v>17:00</v>
      </c>
      <c r="D139" t="str">
        <f t="shared" si="13"/>
        <v>Centre</v>
      </c>
      <c r="E139">
        <f t="shared" si="12"/>
        <v>1</v>
      </c>
      <c r="F139">
        <f>'Fiche formation'!$E$25</f>
        <v>0</v>
      </c>
      <c r="G139">
        <f>Salle!$B$1</f>
        <v>0</v>
      </c>
      <c r="H139" t="str">
        <f>'Fiche formation'!$C$14</f>
        <v>LG3 INFO</v>
      </c>
      <c r="K139" t="str">
        <f>VLOOKUP(A139,'Calendrier 2025-2026'!$J$7:$K$37,2,FALSE)</f>
        <v>Centre</v>
      </c>
    </row>
    <row r="140" spans="1:11">
      <c r="A140" s="10">
        <f t="shared" si="14"/>
        <v>45939</v>
      </c>
      <c r="B140" t="str">
        <f t="shared" si="15"/>
        <v>08:00</v>
      </c>
      <c r="C140" t="str">
        <f t="shared" si="16"/>
        <v>12:00</v>
      </c>
      <c r="D140" t="str">
        <f t="shared" si="13"/>
        <v>Centre</v>
      </c>
      <c r="E140">
        <f t="shared" si="12"/>
        <v>1</v>
      </c>
      <c r="F140">
        <f>'Fiche formation'!$E$25</f>
        <v>0</v>
      </c>
      <c r="G140">
        <f>Salle!$B$1</f>
        <v>0</v>
      </c>
      <c r="H140" t="str">
        <f>'Fiche formation'!$C$14</f>
        <v>LG3 INFO</v>
      </c>
      <c r="K140" t="str">
        <f>VLOOKUP(A140,'Calendrier 2025-2026'!$J$7:$K$37,2,FALSE)</f>
        <v>Centre</v>
      </c>
    </row>
    <row r="141" spans="1:11">
      <c r="A141" s="10">
        <f t="shared" si="14"/>
        <v>45939</v>
      </c>
      <c r="B141" t="str">
        <f t="shared" si="15"/>
        <v>14:00</v>
      </c>
      <c r="C141" t="str">
        <f t="shared" si="16"/>
        <v>17:00</v>
      </c>
      <c r="D141" t="str">
        <f t="shared" si="13"/>
        <v>Centre</v>
      </c>
      <c r="E141">
        <f t="shared" si="12"/>
        <v>1</v>
      </c>
      <c r="F141">
        <f>'Fiche formation'!$E$25</f>
        <v>0</v>
      </c>
      <c r="G141">
        <f>Salle!$B$1</f>
        <v>0</v>
      </c>
      <c r="H141" t="str">
        <f>'Fiche formation'!$C$14</f>
        <v>LG3 INFO</v>
      </c>
      <c r="K141" t="str">
        <f>VLOOKUP(A141,'Calendrier 2025-2026'!$J$7:$K$37,2,FALSE)</f>
        <v>Centre</v>
      </c>
    </row>
    <row r="142" spans="1:11">
      <c r="A142" s="10">
        <f t="shared" si="14"/>
        <v>45940</v>
      </c>
      <c r="B142" t="str">
        <f t="shared" si="15"/>
        <v>08:00</v>
      </c>
      <c r="C142" t="str">
        <f t="shared" si="16"/>
        <v>12:00</v>
      </c>
      <c r="D142" t="str">
        <f t="shared" si="13"/>
        <v>Centre</v>
      </c>
      <c r="E142">
        <f t="shared" si="12"/>
        <v>1</v>
      </c>
      <c r="F142">
        <f>'Fiche formation'!$E$25</f>
        <v>0</v>
      </c>
      <c r="G142">
        <f>Salle!$B$1</f>
        <v>0</v>
      </c>
      <c r="H142" t="str">
        <f>'Fiche formation'!$C$14</f>
        <v>LG3 INFO</v>
      </c>
      <c r="K142" t="str">
        <f>VLOOKUP(A142,'Calendrier 2025-2026'!$J$7:$K$37,2,FALSE)</f>
        <v>Centre</v>
      </c>
    </row>
    <row r="143" spans="1:11">
      <c r="A143" s="10">
        <f t="shared" si="14"/>
        <v>45940</v>
      </c>
      <c r="B143" t="str">
        <f t="shared" si="15"/>
        <v>14:00</v>
      </c>
      <c r="C143" t="str">
        <f t="shared" si="16"/>
        <v>17:00</v>
      </c>
      <c r="D143" t="str">
        <f t="shared" si="13"/>
        <v>Centre</v>
      </c>
      <c r="E143">
        <f t="shared" si="12"/>
        <v>1</v>
      </c>
      <c r="F143">
        <f>'Fiche formation'!$E$25</f>
        <v>0</v>
      </c>
      <c r="G143">
        <f>Salle!$B$1</f>
        <v>0</v>
      </c>
      <c r="H143" t="str">
        <f>'Fiche formation'!$C$14</f>
        <v>LG3 INFO</v>
      </c>
      <c r="K143" t="str">
        <f>VLOOKUP(A143,'Calendrier 2025-2026'!$J$7:$K$37,2,FALSE)</f>
        <v>Centre</v>
      </c>
    </row>
    <row r="144" spans="1:11">
      <c r="A144" s="10">
        <f t="shared" si="14"/>
        <v>45941</v>
      </c>
      <c r="B144" t="str">
        <f t="shared" si="15"/>
        <v/>
      </c>
      <c r="C144" t="str">
        <f t="shared" si="16"/>
        <v/>
      </c>
      <c r="D144">
        <f t="shared" si="13"/>
        <v>0</v>
      </c>
      <c r="E144" t="str">
        <f t="shared" si="12"/>
        <v/>
      </c>
      <c r="F144">
        <f>'Fiche formation'!$E$25</f>
        <v>0</v>
      </c>
      <c r="G144">
        <f>Salle!$B$1</f>
        <v>0</v>
      </c>
      <c r="H144" t="str">
        <f>'Fiche formation'!$C$14</f>
        <v>LG3 INFO</v>
      </c>
      <c r="K144">
        <f>VLOOKUP(A144,'Calendrier 2025-2026'!$J$7:$K$37,2,FALSE)</f>
        <v>0</v>
      </c>
    </row>
    <row r="145" spans="1:11">
      <c r="A145" s="10">
        <f t="shared" si="14"/>
        <v>45941</v>
      </c>
      <c r="B145" t="str">
        <f t="shared" si="15"/>
        <v/>
      </c>
      <c r="C145" t="str">
        <f t="shared" si="16"/>
        <v/>
      </c>
      <c r="D145">
        <f t="shared" si="13"/>
        <v>0</v>
      </c>
      <c r="E145" t="str">
        <f t="shared" si="12"/>
        <v/>
      </c>
      <c r="F145">
        <f>'Fiche formation'!$E$25</f>
        <v>0</v>
      </c>
      <c r="G145">
        <f>Salle!$B$1</f>
        <v>0</v>
      </c>
      <c r="H145" t="str">
        <f>'Fiche formation'!$C$14</f>
        <v>LG3 INFO</v>
      </c>
      <c r="K145">
        <f>VLOOKUP(A145,'Calendrier 2025-2026'!$J$7:$K$37,2,FALSE)</f>
        <v>0</v>
      </c>
    </row>
    <row r="146" spans="1:11">
      <c r="A146" s="10">
        <f t="shared" si="14"/>
        <v>45942</v>
      </c>
      <c r="B146" t="str">
        <f t="shared" si="15"/>
        <v/>
      </c>
      <c r="C146" t="str">
        <f t="shared" si="16"/>
        <v/>
      </c>
      <c r="D146">
        <f t="shared" si="13"/>
        <v>0</v>
      </c>
      <c r="E146" t="str">
        <f t="shared" si="12"/>
        <v/>
      </c>
      <c r="F146">
        <f>'Fiche formation'!$E$25</f>
        <v>0</v>
      </c>
      <c r="G146">
        <f>Salle!$B$1</f>
        <v>0</v>
      </c>
      <c r="H146" t="str">
        <f>'Fiche formation'!$C$14</f>
        <v>LG3 INFO</v>
      </c>
      <c r="K146">
        <f>VLOOKUP(A146,'Calendrier 2025-2026'!$J$7:$K$37,2,FALSE)</f>
        <v>0</v>
      </c>
    </row>
    <row r="147" spans="1:11">
      <c r="A147" s="10">
        <f t="shared" si="14"/>
        <v>45942</v>
      </c>
      <c r="B147" t="str">
        <f t="shared" si="15"/>
        <v/>
      </c>
      <c r="C147" t="str">
        <f t="shared" si="16"/>
        <v/>
      </c>
      <c r="D147">
        <f t="shared" si="13"/>
        <v>0</v>
      </c>
      <c r="E147" t="str">
        <f t="shared" si="12"/>
        <v/>
      </c>
      <c r="F147">
        <f>'Fiche formation'!$E$25</f>
        <v>0</v>
      </c>
      <c r="G147">
        <f>Salle!$B$1</f>
        <v>0</v>
      </c>
      <c r="H147" t="str">
        <f>'Fiche formation'!$C$14</f>
        <v>LG3 INFO</v>
      </c>
      <c r="K147">
        <f>VLOOKUP(A147,'Calendrier 2025-2026'!$J$7:$K$37,2,FALSE)</f>
        <v>0</v>
      </c>
    </row>
    <row r="148" spans="1:11">
      <c r="A148" s="10">
        <f t="shared" si="14"/>
        <v>45943</v>
      </c>
      <c r="B148" t="str">
        <f t="shared" si="15"/>
        <v>08:00</v>
      </c>
      <c r="C148" t="str">
        <f t="shared" si="16"/>
        <v>12:00</v>
      </c>
      <c r="D148" t="str">
        <f t="shared" si="13"/>
        <v>Centre</v>
      </c>
      <c r="E148">
        <f t="shared" si="12"/>
        <v>1</v>
      </c>
      <c r="F148">
        <f>'Fiche formation'!$E$25</f>
        <v>0</v>
      </c>
      <c r="G148">
        <f>Salle!$B$1</f>
        <v>0</v>
      </c>
      <c r="H148" t="str">
        <f>'Fiche formation'!$C$14</f>
        <v>LG3 INFO</v>
      </c>
      <c r="K148" t="str">
        <f>VLOOKUP(A148,'Calendrier 2025-2026'!$J$7:$K$37,2,FALSE)</f>
        <v>Centre</v>
      </c>
    </row>
    <row r="149" spans="1:11">
      <c r="A149" s="10">
        <f t="shared" si="14"/>
        <v>45943</v>
      </c>
      <c r="B149" t="str">
        <f t="shared" si="15"/>
        <v>14:00</v>
      </c>
      <c r="C149" t="str">
        <f t="shared" si="16"/>
        <v>17:00</v>
      </c>
      <c r="D149" t="str">
        <f t="shared" si="13"/>
        <v>Centre</v>
      </c>
      <c r="E149">
        <f t="shared" si="12"/>
        <v>1</v>
      </c>
      <c r="F149">
        <f>'Fiche formation'!$E$25</f>
        <v>0</v>
      </c>
      <c r="G149">
        <f>Salle!$B$1</f>
        <v>0</v>
      </c>
      <c r="H149" t="str">
        <f>'Fiche formation'!$C$14</f>
        <v>LG3 INFO</v>
      </c>
      <c r="K149" t="str">
        <f>VLOOKUP(A149,'Calendrier 2025-2026'!$J$7:$K$37,2,FALSE)</f>
        <v>Centre</v>
      </c>
    </row>
    <row r="150" spans="1:11">
      <c r="A150" s="10">
        <f t="shared" si="14"/>
        <v>45944</v>
      </c>
      <c r="B150" t="str">
        <f t="shared" si="15"/>
        <v>08:00</v>
      </c>
      <c r="C150" t="str">
        <f t="shared" si="16"/>
        <v>12:00</v>
      </c>
      <c r="D150" t="str">
        <f t="shared" si="13"/>
        <v>Centre</v>
      </c>
      <c r="E150">
        <f t="shared" si="12"/>
        <v>1</v>
      </c>
      <c r="F150">
        <f>'Fiche formation'!$E$25</f>
        <v>0</v>
      </c>
      <c r="G150">
        <f>Salle!$B$1</f>
        <v>0</v>
      </c>
      <c r="H150" t="str">
        <f>'Fiche formation'!$C$14</f>
        <v>LG3 INFO</v>
      </c>
      <c r="K150" t="str">
        <f>VLOOKUP(A150,'Calendrier 2025-2026'!$J$7:$K$37,2,FALSE)</f>
        <v>Centre</v>
      </c>
    </row>
    <row r="151" spans="1:11">
      <c r="A151" s="10">
        <f t="shared" si="14"/>
        <v>45944</v>
      </c>
      <c r="B151" t="str">
        <f t="shared" si="15"/>
        <v>14:00</v>
      </c>
      <c r="C151" t="str">
        <f t="shared" si="16"/>
        <v>17:00</v>
      </c>
      <c r="D151" t="str">
        <f t="shared" si="13"/>
        <v>Centre</v>
      </c>
      <c r="E151">
        <f t="shared" si="12"/>
        <v>1</v>
      </c>
      <c r="F151">
        <f>'Fiche formation'!$E$25</f>
        <v>0</v>
      </c>
      <c r="G151">
        <f>Salle!$B$1</f>
        <v>0</v>
      </c>
      <c r="H151" t="str">
        <f>'Fiche formation'!$C$14</f>
        <v>LG3 INFO</v>
      </c>
      <c r="K151" t="str">
        <f>VLOOKUP(A151,'Calendrier 2025-2026'!$J$7:$K$37,2,FALSE)</f>
        <v>Centre</v>
      </c>
    </row>
    <row r="152" spans="1:11">
      <c r="A152" s="10">
        <f t="shared" si="14"/>
        <v>45945</v>
      </c>
      <c r="B152" t="str">
        <f t="shared" si="15"/>
        <v>08:00</v>
      </c>
      <c r="C152" t="str">
        <f t="shared" si="16"/>
        <v>12:00</v>
      </c>
      <c r="D152" t="str">
        <f t="shared" si="13"/>
        <v>Centre</v>
      </c>
      <c r="E152">
        <f t="shared" si="12"/>
        <v>1</v>
      </c>
      <c r="F152">
        <f>'Fiche formation'!$E$25</f>
        <v>0</v>
      </c>
      <c r="G152">
        <f>Salle!$B$1</f>
        <v>0</v>
      </c>
      <c r="H152" t="str">
        <f>'Fiche formation'!$C$14</f>
        <v>LG3 INFO</v>
      </c>
      <c r="K152" t="str">
        <f>VLOOKUP(A152,'Calendrier 2025-2026'!$J$7:$K$37,2,FALSE)</f>
        <v>Centre</v>
      </c>
    </row>
    <row r="153" spans="1:11">
      <c r="A153" s="10">
        <f t="shared" si="14"/>
        <v>45945</v>
      </c>
      <c r="B153" t="str">
        <f t="shared" si="15"/>
        <v>14:00</v>
      </c>
      <c r="C153" t="str">
        <f t="shared" si="16"/>
        <v>17:00</v>
      </c>
      <c r="D153" t="str">
        <f t="shared" si="13"/>
        <v>Centre</v>
      </c>
      <c r="E153">
        <f t="shared" si="12"/>
        <v>1</v>
      </c>
      <c r="F153">
        <f>'Fiche formation'!$E$25</f>
        <v>0</v>
      </c>
      <c r="G153">
        <f>Salle!$B$1</f>
        <v>0</v>
      </c>
      <c r="H153" t="str">
        <f>'Fiche formation'!$C$14</f>
        <v>LG3 INFO</v>
      </c>
      <c r="K153" t="str">
        <f>VLOOKUP(A153,'Calendrier 2025-2026'!$J$7:$K$37,2,FALSE)</f>
        <v>Centre</v>
      </c>
    </row>
    <row r="154" spans="1:11">
      <c r="A154" s="10">
        <f t="shared" si="14"/>
        <v>45946</v>
      </c>
      <c r="B154" t="str">
        <f t="shared" si="15"/>
        <v>08:00</v>
      </c>
      <c r="C154" t="str">
        <f t="shared" si="16"/>
        <v>12:00</v>
      </c>
      <c r="D154" t="str">
        <f t="shared" si="13"/>
        <v>Centre</v>
      </c>
      <c r="E154">
        <f t="shared" si="12"/>
        <v>1</v>
      </c>
      <c r="F154">
        <f>'Fiche formation'!$E$25</f>
        <v>0</v>
      </c>
      <c r="G154">
        <f>Salle!$B$1</f>
        <v>0</v>
      </c>
      <c r="H154" t="str">
        <f>'Fiche formation'!$C$14</f>
        <v>LG3 INFO</v>
      </c>
      <c r="K154" t="str">
        <f>VLOOKUP(A154,'Calendrier 2025-2026'!$J$7:$K$37,2,FALSE)</f>
        <v>Centre</v>
      </c>
    </row>
    <row r="155" spans="1:11">
      <c r="A155" s="10">
        <f t="shared" si="14"/>
        <v>45946</v>
      </c>
      <c r="B155" t="str">
        <f t="shared" si="15"/>
        <v>14:00</v>
      </c>
      <c r="C155" t="str">
        <f t="shared" si="16"/>
        <v>17:00</v>
      </c>
      <c r="D155" t="str">
        <f t="shared" si="13"/>
        <v>Centre</v>
      </c>
      <c r="E155">
        <f t="shared" si="12"/>
        <v>1</v>
      </c>
      <c r="F155">
        <f>'Fiche formation'!$E$25</f>
        <v>0</v>
      </c>
      <c r="G155">
        <f>Salle!$B$1</f>
        <v>0</v>
      </c>
      <c r="H155" t="str">
        <f>'Fiche formation'!$C$14</f>
        <v>LG3 INFO</v>
      </c>
      <c r="K155" t="str">
        <f>VLOOKUP(A155,'Calendrier 2025-2026'!$J$7:$K$37,2,FALSE)</f>
        <v>Centre</v>
      </c>
    </row>
    <row r="156" spans="1:11">
      <c r="A156" s="10">
        <f t="shared" si="14"/>
        <v>45947</v>
      </c>
      <c r="B156" t="str">
        <f t="shared" si="15"/>
        <v>08:00</v>
      </c>
      <c r="C156" t="str">
        <f t="shared" si="16"/>
        <v>12:00</v>
      </c>
      <c r="D156" t="str">
        <f t="shared" si="13"/>
        <v>Centre</v>
      </c>
      <c r="E156">
        <f t="shared" si="12"/>
        <v>1</v>
      </c>
      <c r="F156">
        <f>'Fiche formation'!$E$25</f>
        <v>0</v>
      </c>
      <c r="G156">
        <f>Salle!$B$1</f>
        <v>0</v>
      </c>
      <c r="H156" t="str">
        <f>'Fiche formation'!$C$14</f>
        <v>LG3 INFO</v>
      </c>
      <c r="K156" t="str">
        <f>VLOOKUP(A156,'Calendrier 2025-2026'!$J$7:$K$37,2,FALSE)</f>
        <v>Centre</v>
      </c>
    </row>
    <row r="157" spans="1:11">
      <c r="A157" s="10">
        <f t="shared" si="14"/>
        <v>45947</v>
      </c>
      <c r="B157" t="str">
        <f t="shared" si="15"/>
        <v>14:00</v>
      </c>
      <c r="C157" t="str">
        <f t="shared" si="16"/>
        <v>17:00</v>
      </c>
      <c r="D157" t="str">
        <f t="shared" si="13"/>
        <v>Centre</v>
      </c>
      <c r="E157">
        <f t="shared" si="12"/>
        <v>1</v>
      </c>
      <c r="F157">
        <f>'Fiche formation'!$E$25</f>
        <v>0</v>
      </c>
      <c r="G157">
        <f>Salle!$B$1</f>
        <v>0</v>
      </c>
      <c r="H157" t="str">
        <f>'Fiche formation'!$C$14</f>
        <v>LG3 INFO</v>
      </c>
      <c r="K157" t="str">
        <f>VLOOKUP(A157,'Calendrier 2025-2026'!$J$7:$K$37,2,FALSE)</f>
        <v>Centre</v>
      </c>
    </row>
    <row r="158" spans="1:11">
      <c r="A158" s="10">
        <f t="shared" si="14"/>
        <v>45948</v>
      </c>
      <c r="B158" t="str">
        <f t="shared" si="15"/>
        <v/>
      </c>
      <c r="C158" t="str">
        <f t="shared" si="16"/>
        <v/>
      </c>
      <c r="D158">
        <f t="shared" si="13"/>
        <v>0</v>
      </c>
      <c r="E158" t="str">
        <f t="shared" si="12"/>
        <v/>
      </c>
      <c r="F158">
        <f>'Fiche formation'!$E$25</f>
        <v>0</v>
      </c>
      <c r="G158">
        <f>Salle!$B$1</f>
        <v>0</v>
      </c>
      <c r="H158" t="str">
        <f>'Fiche formation'!$C$14</f>
        <v>LG3 INFO</v>
      </c>
      <c r="K158">
        <f>VLOOKUP(A158,'Calendrier 2025-2026'!$J$7:$K$37,2,FALSE)</f>
        <v>0</v>
      </c>
    </row>
    <row r="159" spans="1:11">
      <c r="A159" s="10">
        <f t="shared" si="14"/>
        <v>45948</v>
      </c>
      <c r="B159" t="str">
        <f t="shared" si="15"/>
        <v/>
      </c>
      <c r="C159" t="str">
        <f t="shared" si="16"/>
        <v/>
      </c>
      <c r="D159">
        <f t="shared" si="13"/>
        <v>0</v>
      </c>
      <c r="E159" t="str">
        <f t="shared" si="12"/>
        <v/>
      </c>
      <c r="F159">
        <f>'Fiche formation'!$E$25</f>
        <v>0</v>
      </c>
      <c r="G159">
        <f>Salle!$B$1</f>
        <v>0</v>
      </c>
      <c r="H159" t="str">
        <f>'Fiche formation'!$C$14</f>
        <v>LG3 INFO</v>
      </c>
      <c r="K159">
        <f>VLOOKUP(A159,'Calendrier 2025-2026'!$J$7:$K$37,2,FALSE)</f>
        <v>0</v>
      </c>
    </row>
    <row r="160" spans="1:11">
      <c r="A160" s="10">
        <f t="shared" si="14"/>
        <v>45949</v>
      </c>
      <c r="B160" t="str">
        <f t="shared" si="15"/>
        <v/>
      </c>
      <c r="C160" t="str">
        <f t="shared" si="16"/>
        <v/>
      </c>
      <c r="D160">
        <f t="shared" si="13"/>
        <v>0</v>
      </c>
      <c r="E160" t="str">
        <f t="shared" si="12"/>
        <v/>
      </c>
      <c r="F160">
        <f>'Fiche formation'!$E$25</f>
        <v>0</v>
      </c>
      <c r="G160">
        <f>Salle!$B$1</f>
        <v>0</v>
      </c>
      <c r="H160" t="str">
        <f>'Fiche formation'!$C$14</f>
        <v>LG3 INFO</v>
      </c>
      <c r="K160">
        <f>VLOOKUP(A160,'Calendrier 2025-2026'!$J$7:$K$37,2,FALSE)</f>
        <v>0</v>
      </c>
    </row>
    <row r="161" spans="1:11">
      <c r="A161" s="10">
        <f t="shared" si="14"/>
        <v>45949</v>
      </c>
      <c r="B161" t="str">
        <f t="shared" si="15"/>
        <v/>
      </c>
      <c r="C161" t="str">
        <f t="shared" si="16"/>
        <v/>
      </c>
      <c r="D161">
        <f t="shared" si="13"/>
        <v>0</v>
      </c>
      <c r="E161" t="str">
        <f t="shared" si="12"/>
        <v/>
      </c>
      <c r="F161">
        <f>'Fiche formation'!$E$25</f>
        <v>0</v>
      </c>
      <c r="G161">
        <f>Salle!$B$1</f>
        <v>0</v>
      </c>
      <c r="H161" t="str">
        <f>'Fiche formation'!$C$14</f>
        <v>LG3 INFO</v>
      </c>
      <c r="K161">
        <f>VLOOKUP(A161,'Calendrier 2025-2026'!$J$7:$K$37,2,FALSE)</f>
        <v>0</v>
      </c>
    </row>
    <row r="162" spans="1:11">
      <c r="A162" s="10">
        <f t="shared" si="14"/>
        <v>45950</v>
      </c>
      <c r="B162" t="str">
        <f t="shared" si="15"/>
        <v>08:00</v>
      </c>
      <c r="C162" t="str">
        <f t="shared" si="16"/>
        <v>12:00</v>
      </c>
      <c r="D162" t="str">
        <f t="shared" si="13"/>
        <v>Entreprise</v>
      </c>
      <c r="E162">
        <f t="shared" si="12"/>
        <v>0</v>
      </c>
      <c r="F162">
        <f>'Fiche formation'!$E$25</f>
        <v>0</v>
      </c>
      <c r="G162">
        <f>Salle!$B$1</f>
        <v>0</v>
      </c>
      <c r="H162" t="str">
        <f>'Fiche formation'!$C$14</f>
        <v>LG3 INFO</v>
      </c>
      <c r="K162" t="str">
        <f>VLOOKUP(A162,'Calendrier 2025-2026'!$J$7:$K$37,2,FALSE)</f>
        <v>Entreprise</v>
      </c>
    </row>
    <row r="163" spans="1:11">
      <c r="A163" s="10">
        <f t="shared" si="14"/>
        <v>45950</v>
      </c>
      <c r="B163" t="str">
        <f t="shared" si="15"/>
        <v>14:00</v>
      </c>
      <c r="C163" t="str">
        <f t="shared" si="16"/>
        <v>17:00</v>
      </c>
      <c r="D163" t="str">
        <f t="shared" si="13"/>
        <v>Entreprise</v>
      </c>
      <c r="E163">
        <f t="shared" si="12"/>
        <v>0</v>
      </c>
      <c r="F163">
        <f>'Fiche formation'!$E$25</f>
        <v>0</v>
      </c>
      <c r="G163">
        <f>Salle!$B$1</f>
        <v>0</v>
      </c>
      <c r="H163" t="str">
        <f>'Fiche formation'!$C$14</f>
        <v>LG3 INFO</v>
      </c>
      <c r="K163" t="str">
        <f>VLOOKUP(A163,'Calendrier 2025-2026'!$J$7:$K$37,2,FALSE)</f>
        <v>Entreprise</v>
      </c>
    </row>
    <row r="164" spans="1:11">
      <c r="A164" s="10">
        <f t="shared" si="14"/>
        <v>45951</v>
      </c>
      <c r="B164" t="str">
        <f t="shared" si="15"/>
        <v>08:00</v>
      </c>
      <c r="C164" t="str">
        <f t="shared" si="16"/>
        <v>12:00</v>
      </c>
      <c r="D164" t="str">
        <f t="shared" si="13"/>
        <v>Entreprise</v>
      </c>
      <c r="E164">
        <f t="shared" si="12"/>
        <v>0</v>
      </c>
      <c r="F164">
        <f>'Fiche formation'!$E$25</f>
        <v>0</v>
      </c>
      <c r="G164">
        <f>Salle!$B$1</f>
        <v>0</v>
      </c>
      <c r="H164" t="str">
        <f>'Fiche formation'!$C$14</f>
        <v>LG3 INFO</v>
      </c>
      <c r="K164" t="str">
        <f>VLOOKUP(A164,'Calendrier 2025-2026'!$J$7:$K$37,2,FALSE)</f>
        <v>Entreprise</v>
      </c>
    </row>
    <row r="165" spans="1:11">
      <c r="A165" s="10">
        <f t="shared" si="14"/>
        <v>45951</v>
      </c>
      <c r="B165" t="str">
        <f t="shared" si="15"/>
        <v>14:00</v>
      </c>
      <c r="C165" t="str">
        <f t="shared" si="16"/>
        <v>17:00</v>
      </c>
      <c r="D165" t="str">
        <f t="shared" si="13"/>
        <v>Entreprise</v>
      </c>
      <c r="E165">
        <f t="shared" si="12"/>
        <v>0</v>
      </c>
      <c r="F165">
        <f>'Fiche formation'!$E$25</f>
        <v>0</v>
      </c>
      <c r="G165">
        <f>Salle!$B$1</f>
        <v>0</v>
      </c>
      <c r="H165" t="str">
        <f>'Fiche formation'!$C$14</f>
        <v>LG3 INFO</v>
      </c>
      <c r="K165" t="str">
        <f>VLOOKUP(A165,'Calendrier 2025-2026'!$J$7:$K$37,2,FALSE)</f>
        <v>Entreprise</v>
      </c>
    </row>
    <row r="166" spans="1:11">
      <c r="A166" s="10">
        <f t="shared" si="14"/>
        <v>45952</v>
      </c>
      <c r="B166" t="str">
        <f t="shared" si="15"/>
        <v>08:00</v>
      </c>
      <c r="C166" t="str">
        <f t="shared" si="16"/>
        <v>12:00</v>
      </c>
      <c r="D166" t="str">
        <f t="shared" si="13"/>
        <v>Entreprise</v>
      </c>
      <c r="E166">
        <f t="shared" si="12"/>
        <v>0</v>
      </c>
      <c r="F166">
        <f>'Fiche formation'!$E$25</f>
        <v>0</v>
      </c>
      <c r="G166">
        <f>Salle!$B$1</f>
        <v>0</v>
      </c>
      <c r="H166" t="str">
        <f>'Fiche formation'!$C$14</f>
        <v>LG3 INFO</v>
      </c>
      <c r="K166" t="str">
        <f>VLOOKUP(A166,'Calendrier 2025-2026'!$J$7:$K$37,2,FALSE)</f>
        <v>Entreprise</v>
      </c>
    </row>
    <row r="167" spans="1:11">
      <c r="A167" s="10">
        <f t="shared" si="14"/>
        <v>45952</v>
      </c>
      <c r="B167" t="str">
        <f t="shared" si="15"/>
        <v>14:00</v>
      </c>
      <c r="C167" t="str">
        <f t="shared" si="16"/>
        <v>17:00</v>
      </c>
      <c r="D167" t="str">
        <f t="shared" si="13"/>
        <v>Entreprise</v>
      </c>
      <c r="E167">
        <f t="shared" si="12"/>
        <v>0</v>
      </c>
      <c r="F167">
        <f>'Fiche formation'!$E$25</f>
        <v>0</v>
      </c>
      <c r="G167">
        <f>Salle!$B$1</f>
        <v>0</v>
      </c>
      <c r="H167" t="str">
        <f>'Fiche formation'!$C$14</f>
        <v>LG3 INFO</v>
      </c>
      <c r="K167" t="str">
        <f>VLOOKUP(A167,'Calendrier 2025-2026'!$J$7:$K$37,2,FALSE)</f>
        <v>Entreprise</v>
      </c>
    </row>
    <row r="168" spans="1:11">
      <c r="A168" s="10">
        <f t="shared" si="14"/>
        <v>45953</v>
      </c>
      <c r="B168" t="str">
        <f t="shared" si="15"/>
        <v>08:00</v>
      </c>
      <c r="C168" t="str">
        <f t="shared" si="16"/>
        <v>12:00</v>
      </c>
      <c r="D168" t="str">
        <f t="shared" si="13"/>
        <v>Entreprise</v>
      </c>
      <c r="E168">
        <f t="shared" si="12"/>
        <v>0</v>
      </c>
      <c r="F168">
        <f>'Fiche formation'!$E$25</f>
        <v>0</v>
      </c>
      <c r="G168">
        <f>Salle!$B$1</f>
        <v>0</v>
      </c>
      <c r="H168" t="str">
        <f>'Fiche formation'!$C$14</f>
        <v>LG3 INFO</v>
      </c>
      <c r="K168" t="str">
        <f>VLOOKUP(A168,'Calendrier 2025-2026'!$J$7:$K$37,2,FALSE)</f>
        <v>Entreprise</v>
      </c>
    </row>
    <row r="169" spans="1:11">
      <c r="A169" s="10">
        <f t="shared" si="14"/>
        <v>45953</v>
      </c>
      <c r="B169" t="str">
        <f t="shared" si="15"/>
        <v>14:00</v>
      </c>
      <c r="C169" t="str">
        <f t="shared" si="16"/>
        <v>17:00</v>
      </c>
      <c r="D169" t="str">
        <f t="shared" si="13"/>
        <v>Entreprise</v>
      </c>
      <c r="E169">
        <f t="shared" si="12"/>
        <v>0</v>
      </c>
      <c r="F169">
        <f>'Fiche formation'!$E$25</f>
        <v>0</v>
      </c>
      <c r="G169">
        <f>Salle!$B$1</f>
        <v>0</v>
      </c>
      <c r="H169" t="str">
        <f>'Fiche formation'!$C$14</f>
        <v>LG3 INFO</v>
      </c>
      <c r="K169" t="str">
        <f>VLOOKUP(A169,'Calendrier 2025-2026'!$J$7:$K$37,2,FALSE)</f>
        <v>Entreprise</v>
      </c>
    </row>
    <row r="170" spans="1:11">
      <c r="A170" s="10">
        <f t="shared" si="14"/>
        <v>45954</v>
      </c>
      <c r="B170" t="str">
        <f t="shared" si="15"/>
        <v>08:00</v>
      </c>
      <c r="C170" t="str">
        <f t="shared" si="16"/>
        <v>12:00</v>
      </c>
      <c r="D170" t="str">
        <f t="shared" si="13"/>
        <v>Entreprise</v>
      </c>
      <c r="E170">
        <f t="shared" si="12"/>
        <v>0</v>
      </c>
      <c r="F170">
        <f>'Fiche formation'!$E$25</f>
        <v>0</v>
      </c>
      <c r="G170">
        <f>Salle!$B$1</f>
        <v>0</v>
      </c>
      <c r="H170" t="str">
        <f>'Fiche formation'!$C$14</f>
        <v>LG3 INFO</v>
      </c>
      <c r="K170" t="str">
        <f>VLOOKUP(A170,'Calendrier 2025-2026'!$J$7:$K$37,2,FALSE)</f>
        <v>Entreprise</v>
      </c>
    </row>
    <row r="171" spans="1:11">
      <c r="A171" s="10">
        <f t="shared" si="14"/>
        <v>45954</v>
      </c>
      <c r="B171" t="str">
        <f t="shared" si="15"/>
        <v>14:00</v>
      </c>
      <c r="C171" t="str">
        <f t="shared" si="16"/>
        <v>17:00</v>
      </c>
      <c r="D171" t="str">
        <f t="shared" si="13"/>
        <v>Entreprise</v>
      </c>
      <c r="E171">
        <f t="shared" si="12"/>
        <v>0</v>
      </c>
      <c r="F171">
        <f>'Fiche formation'!$E$25</f>
        <v>0</v>
      </c>
      <c r="G171">
        <f>Salle!$B$1</f>
        <v>0</v>
      </c>
      <c r="H171" t="str">
        <f>'Fiche formation'!$C$14</f>
        <v>LG3 INFO</v>
      </c>
      <c r="K171" t="str">
        <f>VLOOKUP(A171,'Calendrier 2025-2026'!$J$7:$K$37,2,FALSE)</f>
        <v>Entreprise</v>
      </c>
    </row>
    <row r="172" spans="1:11">
      <c r="A172" s="10">
        <f t="shared" si="14"/>
        <v>45955</v>
      </c>
      <c r="B172" t="str">
        <f t="shared" si="15"/>
        <v/>
      </c>
      <c r="C172" t="str">
        <f t="shared" si="16"/>
        <v/>
      </c>
      <c r="D172">
        <f t="shared" si="13"/>
        <v>0</v>
      </c>
      <c r="E172" t="str">
        <f t="shared" si="12"/>
        <v/>
      </c>
      <c r="F172">
        <f>'Fiche formation'!$E$25</f>
        <v>0</v>
      </c>
      <c r="G172">
        <f>Salle!$B$1</f>
        <v>0</v>
      </c>
      <c r="H172" t="str">
        <f>'Fiche formation'!$C$14</f>
        <v>LG3 INFO</v>
      </c>
      <c r="K172">
        <f>VLOOKUP(A172,'Calendrier 2025-2026'!$J$7:$K$37,2,FALSE)</f>
        <v>0</v>
      </c>
    </row>
    <row r="173" spans="1:11">
      <c r="A173" s="10">
        <f t="shared" si="14"/>
        <v>45955</v>
      </c>
      <c r="B173" t="str">
        <f t="shared" si="15"/>
        <v/>
      </c>
      <c r="C173" t="str">
        <f t="shared" si="16"/>
        <v/>
      </c>
      <c r="D173">
        <f t="shared" si="13"/>
        <v>0</v>
      </c>
      <c r="E173" t="str">
        <f t="shared" si="12"/>
        <v/>
      </c>
      <c r="F173">
        <f>'Fiche formation'!$E$25</f>
        <v>0</v>
      </c>
      <c r="G173">
        <f>Salle!$B$1</f>
        <v>0</v>
      </c>
      <c r="H173" t="str">
        <f>'Fiche formation'!$C$14</f>
        <v>LG3 INFO</v>
      </c>
      <c r="K173">
        <f>VLOOKUP(A173,'Calendrier 2025-2026'!$J$7:$K$37,2,FALSE)</f>
        <v>0</v>
      </c>
    </row>
    <row r="174" spans="1:11">
      <c r="A174" s="10">
        <f t="shared" si="14"/>
        <v>45956</v>
      </c>
      <c r="B174" t="str">
        <f t="shared" si="15"/>
        <v/>
      </c>
      <c r="C174" t="str">
        <f t="shared" si="16"/>
        <v/>
      </c>
      <c r="D174">
        <f t="shared" si="13"/>
        <v>0</v>
      </c>
      <c r="E174" t="str">
        <f t="shared" si="12"/>
        <v/>
      </c>
      <c r="F174">
        <f>'Fiche formation'!$E$25</f>
        <v>0</v>
      </c>
      <c r="G174">
        <f>Salle!$B$1</f>
        <v>0</v>
      </c>
      <c r="H174" t="str">
        <f>'Fiche formation'!$C$14</f>
        <v>LG3 INFO</v>
      </c>
      <c r="K174">
        <f>VLOOKUP(A174,'Calendrier 2025-2026'!$J$7:$K$37,2,FALSE)</f>
        <v>0</v>
      </c>
    </row>
    <row r="175" spans="1:11">
      <c r="A175" s="10">
        <f t="shared" si="14"/>
        <v>45956</v>
      </c>
      <c r="B175" t="str">
        <f t="shared" si="15"/>
        <v/>
      </c>
      <c r="C175" t="str">
        <f t="shared" si="16"/>
        <v/>
      </c>
      <c r="D175">
        <f t="shared" si="13"/>
        <v>0</v>
      </c>
      <c r="E175" t="str">
        <f t="shared" si="12"/>
        <v/>
      </c>
      <c r="F175">
        <f>'Fiche formation'!$E$25</f>
        <v>0</v>
      </c>
      <c r="G175">
        <f>Salle!$B$1</f>
        <v>0</v>
      </c>
      <c r="H175" t="str">
        <f>'Fiche formation'!$C$14</f>
        <v>LG3 INFO</v>
      </c>
      <c r="K175">
        <f>VLOOKUP(A175,'Calendrier 2025-2026'!$J$7:$K$37,2,FALSE)</f>
        <v>0</v>
      </c>
    </row>
    <row r="176" spans="1:11">
      <c r="A176" s="10">
        <f t="shared" si="14"/>
        <v>45957</v>
      </c>
      <c r="B176" t="str">
        <f t="shared" si="15"/>
        <v>08:00</v>
      </c>
      <c r="C176" t="str">
        <f t="shared" si="16"/>
        <v>12:00</v>
      </c>
      <c r="D176" t="str">
        <f t="shared" si="13"/>
        <v>Entreprise</v>
      </c>
      <c r="E176">
        <f t="shared" si="12"/>
        <v>0</v>
      </c>
      <c r="F176">
        <f>'Fiche formation'!$E$25</f>
        <v>0</v>
      </c>
      <c r="G176">
        <f>Salle!$B$1</f>
        <v>0</v>
      </c>
      <c r="H176" t="str">
        <f>'Fiche formation'!$C$14</f>
        <v>LG3 INFO</v>
      </c>
      <c r="K176" t="str">
        <f>VLOOKUP(A176,'Calendrier 2025-2026'!$J$7:$K$37,2,FALSE)</f>
        <v>Entreprise</v>
      </c>
    </row>
    <row r="177" spans="1:11">
      <c r="A177" s="10">
        <f t="shared" si="14"/>
        <v>45957</v>
      </c>
      <c r="B177" t="str">
        <f t="shared" si="15"/>
        <v>14:00</v>
      </c>
      <c r="C177" t="str">
        <f t="shared" si="16"/>
        <v>17:00</v>
      </c>
      <c r="D177" t="str">
        <f t="shared" si="13"/>
        <v>Entreprise</v>
      </c>
      <c r="E177">
        <f t="shared" si="12"/>
        <v>0</v>
      </c>
      <c r="F177">
        <f>'Fiche formation'!$E$25</f>
        <v>0</v>
      </c>
      <c r="G177">
        <f>Salle!$B$1</f>
        <v>0</v>
      </c>
      <c r="H177" t="str">
        <f>'Fiche formation'!$C$14</f>
        <v>LG3 INFO</v>
      </c>
      <c r="K177" t="str">
        <f>VLOOKUP(A177,'Calendrier 2025-2026'!$J$7:$K$37,2,FALSE)</f>
        <v>Entreprise</v>
      </c>
    </row>
    <row r="178" spans="1:11">
      <c r="A178" s="10">
        <f t="shared" si="14"/>
        <v>45958</v>
      </c>
      <c r="B178" t="str">
        <f t="shared" si="15"/>
        <v>08:00</v>
      </c>
      <c r="C178" t="str">
        <f t="shared" si="16"/>
        <v>12:00</v>
      </c>
      <c r="D178" t="str">
        <f t="shared" si="13"/>
        <v>Entreprise</v>
      </c>
      <c r="E178">
        <f t="shared" si="12"/>
        <v>0</v>
      </c>
      <c r="F178">
        <f>'Fiche formation'!$E$25</f>
        <v>0</v>
      </c>
      <c r="G178">
        <f>Salle!$B$1</f>
        <v>0</v>
      </c>
      <c r="H178" t="str">
        <f>'Fiche formation'!$C$14</f>
        <v>LG3 INFO</v>
      </c>
      <c r="K178" t="str">
        <f>VLOOKUP(A178,'Calendrier 2025-2026'!$J$7:$K$37,2,FALSE)</f>
        <v>Entreprise</v>
      </c>
    </row>
    <row r="179" spans="1:11">
      <c r="A179" s="10">
        <f t="shared" si="14"/>
        <v>45958</v>
      </c>
      <c r="B179" t="str">
        <f t="shared" si="15"/>
        <v>14:00</v>
      </c>
      <c r="C179" t="str">
        <f t="shared" si="16"/>
        <v>17:00</v>
      </c>
      <c r="D179" t="str">
        <f t="shared" si="13"/>
        <v>Entreprise</v>
      </c>
      <c r="E179">
        <f t="shared" si="12"/>
        <v>0</v>
      </c>
      <c r="F179">
        <f>'Fiche formation'!$E$25</f>
        <v>0</v>
      </c>
      <c r="G179">
        <f>Salle!$B$1</f>
        <v>0</v>
      </c>
      <c r="H179" t="str">
        <f>'Fiche formation'!$C$14</f>
        <v>LG3 INFO</v>
      </c>
      <c r="K179" t="str">
        <f>VLOOKUP(A179,'Calendrier 2025-2026'!$J$7:$K$37,2,FALSE)</f>
        <v>Entreprise</v>
      </c>
    </row>
    <row r="180" spans="1:11">
      <c r="A180" s="10">
        <f t="shared" si="14"/>
        <v>45959</v>
      </c>
      <c r="B180" t="str">
        <f t="shared" si="15"/>
        <v>08:00</v>
      </c>
      <c r="C180" t="str">
        <f t="shared" si="16"/>
        <v>12:00</v>
      </c>
      <c r="D180" t="str">
        <f t="shared" si="13"/>
        <v>Entreprise</v>
      </c>
      <c r="E180">
        <f t="shared" si="12"/>
        <v>0</v>
      </c>
      <c r="F180">
        <f>'Fiche formation'!$E$25</f>
        <v>0</v>
      </c>
      <c r="G180">
        <f>Salle!$B$1</f>
        <v>0</v>
      </c>
      <c r="H180" t="str">
        <f>'Fiche formation'!$C$14</f>
        <v>LG3 INFO</v>
      </c>
      <c r="K180" t="str">
        <f>VLOOKUP(A180,'Calendrier 2025-2026'!$J$7:$K$37,2,FALSE)</f>
        <v>Entreprise</v>
      </c>
    </row>
    <row r="181" spans="1:11">
      <c r="A181" s="10">
        <f t="shared" si="14"/>
        <v>45959</v>
      </c>
      <c r="B181" t="str">
        <f t="shared" si="15"/>
        <v>14:00</v>
      </c>
      <c r="C181" t="str">
        <f t="shared" si="16"/>
        <v>17:00</v>
      </c>
      <c r="D181" t="str">
        <f t="shared" si="13"/>
        <v>Entreprise</v>
      </c>
      <c r="E181">
        <f t="shared" si="12"/>
        <v>0</v>
      </c>
      <c r="F181">
        <f>'Fiche formation'!$E$25</f>
        <v>0</v>
      </c>
      <c r="G181">
        <f>Salle!$B$1</f>
        <v>0</v>
      </c>
      <c r="H181" t="str">
        <f>'Fiche formation'!$C$14</f>
        <v>LG3 INFO</v>
      </c>
      <c r="K181" t="str">
        <f>VLOOKUP(A181,'Calendrier 2025-2026'!$J$7:$K$37,2,FALSE)</f>
        <v>Entreprise</v>
      </c>
    </row>
    <row r="182" spans="1:11">
      <c r="A182" s="10">
        <f t="shared" si="14"/>
        <v>45960</v>
      </c>
      <c r="B182" t="str">
        <f t="shared" si="15"/>
        <v>08:00</v>
      </c>
      <c r="C182" t="str">
        <f t="shared" si="16"/>
        <v>12:00</v>
      </c>
      <c r="D182" t="str">
        <f t="shared" si="13"/>
        <v>Entreprise</v>
      </c>
      <c r="E182">
        <f t="shared" si="12"/>
        <v>0</v>
      </c>
      <c r="F182">
        <f>'Fiche formation'!$E$25</f>
        <v>0</v>
      </c>
      <c r="G182">
        <f>Salle!$B$1</f>
        <v>0</v>
      </c>
      <c r="H182" t="str">
        <f>'Fiche formation'!$C$14</f>
        <v>LG3 INFO</v>
      </c>
      <c r="K182" t="str">
        <f>VLOOKUP(A182,'Calendrier 2025-2026'!$J$7:$K$37,2,FALSE)</f>
        <v>Entreprise</v>
      </c>
    </row>
    <row r="183" spans="1:11">
      <c r="A183" s="10">
        <f t="shared" si="14"/>
        <v>45960</v>
      </c>
      <c r="B183" t="str">
        <f t="shared" si="15"/>
        <v>14:00</v>
      </c>
      <c r="C183" t="str">
        <f t="shared" si="16"/>
        <v>17:00</v>
      </c>
      <c r="D183" t="str">
        <f t="shared" si="13"/>
        <v>Entreprise</v>
      </c>
      <c r="E183">
        <f t="shared" si="12"/>
        <v>0</v>
      </c>
      <c r="F183">
        <f>'Fiche formation'!$E$25</f>
        <v>0</v>
      </c>
      <c r="G183">
        <f>Salle!$B$1</f>
        <v>0</v>
      </c>
      <c r="H183" t="str">
        <f>'Fiche formation'!$C$14</f>
        <v>LG3 INFO</v>
      </c>
      <c r="K183" t="str">
        <f>VLOOKUP(A183,'Calendrier 2025-2026'!$J$7:$K$37,2,FALSE)</f>
        <v>Entreprise</v>
      </c>
    </row>
    <row r="184" spans="1:11">
      <c r="A184" s="10">
        <f t="shared" si="14"/>
        <v>45961</v>
      </c>
      <c r="B184" t="str">
        <f t="shared" si="15"/>
        <v>08:00</v>
      </c>
      <c r="C184" t="str">
        <f t="shared" si="16"/>
        <v>12:00</v>
      </c>
      <c r="D184" t="str">
        <f t="shared" si="13"/>
        <v>Entreprise</v>
      </c>
      <c r="E184">
        <f t="shared" si="12"/>
        <v>0</v>
      </c>
      <c r="F184">
        <f>'Fiche formation'!$E$25</f>
        <v>0</v>
      </c>
      <c r="G184">
        <f>Salle!$B$1</f>
        <v>0</v>
      </c>
      <c r="H184" t="str">
        <f>'Fiche formation'!$C$14</f>
        <v>LG3 INFO</v>
      </c>
      <c r="K184" t="str">
        <f>VLOOKUP(A184,'Calendrier 2025-2026'!$J$7:$K$37,2,FALSE)</f>
        <v>Entreprise</v>
      </c>
    </row>
    <row r="185" spans="1:11">
      <c r="A185" s="10">
        <f t="shared" si="14"/>
        <v>45961</v>
      </c>
      <c r="B185" t="str">
        <f t="shared" si="15"/>
        <v>14:00</v>
      </c>
      <c r="C185" t="str">
        <f t="shared" si="16"/>
        <v>17:00</v>
      </c>
      <c r="D185" t="str">
        <f t="shared" si="13"/>
        <v>Entreprise</v>
      </c>
      <c r="E185">
        <f t="shared" si="12"/>
        <v>0</v>
      </c>
      <c r="F185">
        <f>'Fiche formation'!$E$25</f>
        <v>0</v>
      </c>
      <c r="G185">
        <f>Salle!$B$1</f>
        <v>0</v>
      </c>
      <c r="H185" t="str">
        <f>'Fiche formation'!$C$14</f>
        <v>LG3 INFO</v>
      </c>
      <c r="K185" t="str">
        <f>VLOOKUP(A185,'Calendrier 2025-2026'!$J$7:$K$37,2,FALSE)</f>
        <v>Entreprise</v>
      </c>
    </row>
    <row r="186" spans="1:11">
      <c r="A186" s="10">
        <f t="shared" si="14"/>
        <v>45962</v>
      </c>
      <c r="B186" t="str">
        <f t="shared" si="15"/>
        <v/>
      </c>
      <c r="C186" t="str">
        <f t="shared" si="16"/>
        <v/>
      </c>
      <c r="D186">
        <f t="shared" si="13"/>
        <v>0</v>
      </c>
      <c r="E186" t="str">
        <f t="shared" si="12"/>
        <v/>
      </c>
      <c r="F186">
        <f>'Fiche formation'!$E$25</f>
        <v>0</v>
      </c>
      <c r="G186">
        <f>Salle!$B$1</f>
        <v>0</v>
      </c>
      <c r="H186" t="str">
        <f>'Fiche formation'!$C$14</f>
        <v>LG3 INFO</v>
      </c>
      <c r="K186">
        <f>VLOOKUP(A186,'Calendrier 2025-2026'!$M$7:$N$37,2,FALSE)</f>
        <v>0</v>
      </c>
    </row>
    <row r="187" spans="1:11">
      <c r="A187" s="10">
        <f t="shared" si="14"/>
        <v>45962</v>
      </c>
      <c r="B187" t="str">
        <f t="shared" si="15"/>
        <v/>
      </c>
      <c r="C187" t="str">
        <f t="shared" si="16"/>
        <v/>
      </c>
      <c r="D187">
        <f t="shared" si="13"/>
        <v>0</v>
      </c>
      <c r="E187" t="str">
        <f t="shared" si="12"/>
        <v/>
      </c>
      <c r="F187">
        <f>'Fiche formation'!$E$25</f>
        <v>0</v>
      </c>
      <c r="G187">
        <f>Salle!$B$1</f>
        <v>0</v>
      </c>
      <c r="H187" t="str">
        <f>'Fiche formation'!$C$14</f>
        <v>LG3 INFO</v>
      </c>
      <c r="K187">
        <f>VLOOKUP(A187,'Calendrier 2025-2026'!$M$7:$N$37,2,FALSE)</f>
        <v>0</v>
      </c>
    </row>
    <row r="188" spans="1:11">
      <c r="A188" s="10">
        <f t="shared" si="14"/>
        <v>45963</v>
      </c>
      <c r="B188" t="str">
        <f t="shared" si="15"/>
        <v/>
      </c>
      <c r="C188" t="str">
        <f t="shared" si="16"/>
        <v/>
      </c>
      <c r="D188">
        <f t="shared" si="13"/>
        <v>0</v>
      </c>
      <c r="E188" t="str">
        <f t="shared" si="12"/>
        <v/>
      </c>
      <c r="F188">
        <f>'Fiche formation'!$E$25</f>
        <v>0</v>
      </c>
      <c r="G188">
        <f>Salle!$B$1</f>
        <v>0</v>
      </c>
      <c r="H188" t="str">
        <f>'Fiche formation'!$C$14</f>
        <v>LG3 INFO</v>
      </c>
      <c r="K188">
        <f>VLOOKUP(A188,'Calendrier 2025-2026'!$M$7:$N$37,2,FALSE)</f>
        <v>0</v>
      </c>
    </row>
    <row r="189" spans="1:11">
      <c r="A189" s="10">
        <f t="shared" si="14"/>
        <v>45963</v>
      </c>
      <c r="B189" t="str">
        <f t="shared" si="15"/>
        <v/>
      </c>
      <c r="C189" t="str">
        <f t="shared" si="16"/>
        <v/>
      </c>
      <c r="D189">
        <f t="shared" si="13"/>
        <v>0</v>
      </c>
      <c r="E189" t="str">
        <f t="shared" si="12"/>
        <v/>
      </c>
      <c r="F189">
        <f>'Fiche formation'!$E$25</f>
        <v>0</v>
      </c>
      <c r="G189">
        <f>Salle!$B$1</f>
        <v>0</v>
      </c>
      <c r="H189" t="str">
        <f>'Fiche formation'!$C$14</f>
        <v>LG3 INFO</v>
      </c>
      <c r="K189">
        <f>VLOOKUP(A189,'Calendrier 2025-2026'!$M$7:$N$37,2,FALSE)</f>
        <v>0</v>
      </c>
    </row>
    <row r="190" spans="1:11">
      <c r="A190" s="10">
        <f t="shared" si="14"/>
        <v>45964</v>
      </c>
      <c r="B190" t="str">
        <f t="shared" si="15"/>
        <v>08:00</v>
      </c>
      <c r="C190" t="str">
        <f t="shared" si="16"/>
        <v>12:00</v>
      </c>
      <c r="D190" t="str">
        <f t="shared" si="13"/>
        <v>Centre</v>
      </c>
      <c r="E190">
        <f t="shared" si="12"/>
        <v>1</v>
      </c>
      <c r="F190">
        <f>'Fiche formation'!$E$25</f>
        <v>0</v>
      </c>
      <c r="G190">
        <f>Salle!$B$1</f>
        <v>0</v>
      </c>
      <c r="H190" t="str">
        <f>'Fiche formation'!$C$14</f>
        <v>LG3 INFO</v>
      </c>
      <c r="K190" t="str">
        <f>VLOOKUP(A190,'Calendrier 2025-2026'!$M$7:$N$37,2,FALSE)</f>
        <v>Centre</v>
      </c>
    </row>
    <row r="191" spans="1:11">
      <c r="A191" s="10">
        <f t="shared" si="14"/>
        <v>45964</v>
      </c>
      <c r="B191" t="str">
        <f t="shared" si="15"/>
        <v>14:00</v>
      </c>
      <c r="C191" t="str">
        <f t="shared" si="16"/>
        <v>17:00</v>
      </c>
      <c r="D191" t="str">
        <f t="shared" si="13"/>
        <v>Centre</v>
      </c>
      <c r="E191">
        <f t="shared" si="12"/>
        <v>1</v>
      </c>
      <c r="F191">
        <f>'Fiche formation'!$E$25</f>
        <v>0</v>
      </c>
      <c r="G191">
        <f>Salle!$B$1</f>
        <v>0</v>
      </c>
      <c r="H191" t="str">
        <f>'Fiche formation'!$C$14</f>
        <v>LG3 INFO</v>
      </c>
      <c r="K191" t="str">
        <f>VLOOKUP(A191,'Calendrier 2025-2026'!$M$7:$N$37,2,FALSE)</f>
        <v>Centre</v>
      </c>
    </row>
    <row r="192" spans="1:11">
      <c r="A192" s="10">
        <f t="shared" si="14"/>
        <v>45965</v>
      </c>
      <c r="B192" t="str">
        <f t="shared" si="15"/>
        <v>08:00</v>
      </c>
      <c r="C192" t="str">
        <f t="shared" si="16"/>
        <v>12:00</v>
      </c>
      <c r="D192" t="str">
        <f t="shared" si="13"/>
        <v>Centre</v>
      </c>
      <c r="E192">
        <f t="shared" ref="E192:E255" si="17">IF(K192=0,"",IF(OR(K192="Entreprise",K192="Révisions"),0,1))</f>
        <v>1</v>
      </c>
      <c r="F192">
        <f>'Fiche formation'!$E$25</f>
        <v>0</v>
      </c>
      <c r="G192">
        <f>Salle!$B$1</f>
        <v>0</v>
      </c>
      <c r="H192" t="str">
        <f>'Fiche formation'!$C$14</f>
        <v>LG3 INFO</v>
      </c>
      <c r="K192" t="str">
        <f>VLOOKUP(A192,'Calendrier 2025-2026'!$M$7:$N$37,2,FALSE)</f>
        <v>Centre</v>
      </c>
    </row>
    <row r="193" spans="1:11">
      <c r="A193" s="10">
        <f t="shared" si="14"/>
        <v>45965</v>
      </c>
      <c r="B193" t="str">
        <f t="shared" si="15"/>
        <v>14:00</v>
      </c>
      <c r="C193" t="str">
        <f t="shared" si="16"/>
        <v>17:00</v>
      </c>
      <c r="D193" t="str">
        <f t="shared" ref="D193:D256" si="18">K193</f>
        <v>Centre</v>
      </c>
      <c r="E193">
        <f t="shared" si="17"/>
        <v>1</v>
      </c>
      <c r="F193">
        <f>'Fiche formation'!$E$25</f>
        <v>0</v>
      </c>
      <c r="G193">
        <f>Salle!$B$1</f>
        <v>0</v>
      </c>
      <c r="H193" t="str">
        <f>'Fiche formation'!$C$14</f>
        <v>LG3 INFO</v>
      </c>
      <c r="K193" t="str">
        <f>VLOOKUP(A193,'Calendrier 2025-2026'!$M$7:$N$37,2,FALSE)</f>
        <v>Centre</v>
      </c>
    </row>
    <row r="194" spans="1:11">
      <c r="A194" s="10">
        <f t="shared" ref="A194:A257" si="19">IF(A193=A192,A193+1,A193)</f>
        <v>45966</v>
      </c>
      <c r="B194" t="str">
        <f t="shared" si="15"/>
        <v>08:00</v>
      </c>
      <c r="C194" t="str">
        <f t="shared" si="16"/>
        <v>12:00</v>
      </c>
      <c r="D194" t="str">
        <f t="shared" si="18"/>
        <v>Centre</v>
      </c>
      <c r="E194">
        <f t="shared" si="17"/>
        <v>1</v>
      </c>
      <c r="F194">
        <f>'Fiche formation'!$E$25</f>
        <v>0</v>
      </c>
      <c r="G194">
        <f>Salle!$B$1</f>
        <v>0</v>
      </c>
      <c r="H194" t="str">
        <f>'Fiche formation'!$C$14</f>
        <v>LG3 INFO</v>
      </c>
      <c r="K194" t="str">
        <f>VLOOKUP(A194,'Calendrier 2025-2026'!$M$7:$N$37,2,FALSE)</f>
        <v>Centre</v>
      </c>
    </row>
    <row r="195" spans="1:11">
      <c r="A195" s="10">
        <f t="shared" si="19"/>
        <v>45966</v>
      </c>
      <c r="B195" t="str">
        <f t="shared" ref="B195:B258" si="20">IF(K195=0,"",IF($A195=$A194,"14:00","08:00"))</f>
        <v>14:00</v>
      </c>
      <c r="C195" t="str">
        <f t="shared" ref="C195:C258" si="21">IF(K195=0,"",IF($A195=$A194,"17:00","12:00"))</f>
        <v>17:00</v>
      </c>
      <c r="D195" t="str">
        <f t="shared" si="18"/>
        <v>Centre</v>
      </c>
      <c r="E195">
        <f t="shared" si="17"/>
        <v>1</v>
      </c>
      <c r="F195">
        <f>'Fiche formation'!$E$25</f>
        <v>0</v>
      </c>
      <c r="G195">
        <f>Salle!$B$1</f>
        <v>0</v>
      </c>
      <c r="H195" t="str">
        <f>'Fiche formation'!$C$14</f>
        <v>LG3 INFO</v>
      </c>
      <c r="K195" t="str">
        <f>VLOOKUP(A195,'Calendrier 2025-2026'!$M$7:$N$37,2,FALSE)</f>
        <v>Centre</v>
      </c>
    </row>
    <row r="196" spans="1:11">
      <c r="A196" s="10">
        <f t="shared" si="19"/>
        <v>45967</v>
      </c>
      <c r="B196" t="str">
        <f t="shared" si="20"/>
        <v>08:00</v>
      </c>
      <c r="C196" t="str">
        <f t="shared" si="21"/>
        <v>12:00</v>
      </c>
      <c r="D196" t="str">
        <f t="shared" si="18"/>
        <v>Centre</v>
      </c>
      <c r="E196">
        <f t="shared" si="17"/>
        <v>1</v>
      </c>
      <c r="F196">
        <f>'Fiche formation'!$E$25</f>
        <v>0</v>
      </c>
      <c r="G196">
        <f>Salle!$B$1</f>
        <v>0</v>
      </c>
      <c r="H196" t="str">
        <f>'Fiche formation'!$C$14</f>
        <v>LG3 INFO</v>
      </c>
      <c r="K196" t="str">
        <f>VLOOKUP(A196,'Calendrier 2025-2026'!$M$7:$N$37,2,FALSE)</f>
        <v>Centre</v>
      </c>
    </row>
    <row r="197" spans="1:11">
      <c r="A197" s="10">
        <f t="shared" si="19"/>
        <v>45967</v>
      </c>
      <c r="B197" t="str">
        <f t="shared" si="20"/>
        <v>14:00</v>
      </c>
      <c r="C197" t="str">
        <f t="shared" si="21"/>
        <v>17:00</v>
      </c>
      <c r="D197" t="str">
        <f t="shared" si="18"/>
        <v>Centre</v>
      </c>
      <c r="E197">
        <f t="shared" si="17"/>
        <v>1</v>
      </c>
      <c r="F197">
        <f>'Fiche formation'!$E$25</f>
        <v>0</v>
      </c>
      <c r="G197">
        <f>Salle!$B$1</f>
        <v>0</v>
      </c>
      <c r="H197" t="str">
        <f>'Fiche formation'!$C$14</f>
        <v>LG3 INFO</v>
      </c>
      <c r="K197" t="str">
        <f>VLOOKUP(A197,'Calendrier 2025-2026'!$M$7:$N$37,2,FALSE)</f>
        <v>Centre</v>
      </c>
    </row>
    <row r="198" spans="1:11">
      <c r="A198" s="10">
        <f t="shared" si="19"/>
        <v>45968</v>
      </c>
      <c r="B198" t="str">
        <f t="shared" si="20"/>
        <v>08:00</v>
      </c>
      <c r="C198" t="str">
        <f t="shared" si="21"/>
        <v>12:00</v>
      </c>
      <c r="D198" t="str">
        <f t="shared" si="18"/>
        <v>Centre</v>
      </c>
      <c r="E198">
        <f t="shared" si="17"/>
        <v>1</v>
      </c>
      <c r="F198">
        <f>'Fiche formation'!$E$25</f>
        <v>0</v>
      </c>
      <c r="G198">
        <f>Salle!$B$1</f>
        <v>0</v>
      </c>
      <c r="H198" t="str">
        <f>'Fiche formation'!$C$14</f>
        <v>LG3 INFO</v>
      </c>
      <c r="K198" t="str">
        <f>VLOOKUP(A198,'Calendrier 2025-2026'!$M$7:$N$37,2,FALSE)</f>
        <v>Centre</v>
      </c>
    </row>
    <row r="199" spans="1:11">
      <c r="A199" s="10">
        <f t="shared" si="19"/>
        <v>45968</v>
      </c>
      <c r="B199" t="str">
        <f t="shared" si="20"/>
        <v>14:00</v>
      </c>
      <c r="C199" t="str">
        <f t="shared" si="21"/>
        <v>17:00</v>
      </c>
      <c r="D199" t="str">
        <f t="shared" si="18"/>
        <v>Centre</v>
      </c>
      <c r="E199">
        <f t="shared" si="17"/>
        <v>1</v>
      </c>
      <c r="F199">
        <f>'Fiche formation'!$E$25</f>
        <v>0</v>
      </c>
      <c r="G199">
        <f>Salle!$B$1</f>
        <v>0</v>
      </c>
      <c r="H199" t="str">
        <f>'Fiche formation'!$C$14</f>
        <v>LG3 INFO</v>
      </c>
      <c r="K199" t="str">
        <f>VLOOKUP(A199,'Calendrier 2025-2026'!$M$7:$N$37,2,FALSE)</f>
        <v>Centre</v>
      </c>
    </row>
    <row r="200" spans="1:11">
      <c r="A200" s="10">
        <f t="shared" si="19"/>
        <v>45969</v>
      </c>
      <c r="B200" t="str">
        <f t="shared" si="20"/>
        <v/>
      </c>
      <c r="C200" t="str">
        <f t="shared" si="21"/>
        <v/>
      </c>
      <c r="D200">
        <f t="shared" si="18"/>
        <v>0</v>
      </c>
      <c r="E200" t="str">
        <f t="shared" si="17"/>
        <v/>
      </c>
      <c r="F200">
        <f>'Fiche formation'!$E$25</f>
        <v>0</v>
      </c>
      <c r="G200">
        <f>Salle!$B$1</f>
        <v>0</v>
      </c>
      <c r="H200" t="str">
        <f>'Fiche formation'!$C$14</f>
        <v>LG3 INFO</v>
      </c>
      <c r="K200">
        <f>VLOOKUP(A200,'Calendrier 2025-2026'!$M$7:$N$37,2,FALSE)</f>
        <v>0</v>
      </c>
    </row>
    <row r="201" spans="1:11">
      <c r="A201" s="10">
        <f t="shared" si="19"/>
        <v>45969</v>
      </c>
      <c r="B201" t="str">
        <f t="shared" si="20"/>
        <v/>
      </c>
      <c r="C201" t="str">
        <f t="shared" si="21"/>
        <v/>
      </c>
      <c r="D201">
        <f t="shared" si="18"/>
        <v>0</v>
      </c>
      <c r="E201" t="str">
        <f t="shared" si="17"/>
        <v/>
      </c>
      <c r="F201">
        <f>'Fiche formation'!$E$25</f>
        <v>0</v>
      </c>
      <c r="G201">
        <f>Salle!$B$1</f>
        <v>0</v>
      </c>
      <c r="H201" t="str">
        <f>'Fiche formation'!$C$14</f>
        <v>LG3 INFO</v>
      </c>
      <c r="K201">
        <f>VLOOKUP(A201,'Calendrier 2025-2026'!$M$7:$N$37,2,FALSE)</f>
        <v>0</v>
      </c>
    </row>
    <row r="202" spans="1:11">
      <c r="A202" s="10">
        <f t="shared" si="19"/>
        <v>45970</v>
      </c>
      <c r="B202" t="str">
        <f t="shared" si="20"/>
        <v/>
      </c>
      <c r="C202" t="str">
        <f t="shared" si="21"/>
        <v/>
      </c>
      <c r="D202">
        <f t="shared" si="18"/>
        <v>0</v>
      </c>
      <c r="E202" t="str">
        <f t="shared" si="17"/>
        <v/>
      </c>
      <c r="F202">
        <f>'Fiche formation'!$E$25</f>
        <v>0</v>
      </c>
      <c r="G202">
        <f>Salle!$B$1</f>
        <v>0</v>
      </c>
      <c r="H202" t="str">
        <f>'Fiche formation'!$C$14</f>
        <v>LG3 INFO</v>
      </c>
      <c r="K202">
        <f>VLOOKUP(A202,'Calendrier 2025-2026'!$M$7:$N$37,2,FALSE)</f>
        <v>0</v>
      </c>
    </row>
    <row r="203" spans="1:11">
      <c r="A203" s="10">
        <f t="shared" si="19"/>
        <v>45970</v>
      </c>
      <c r="B203" t="str">
        <f t="shared" si="20"/>
        <v/>
      </c>
      <c r="C203" t="str">
        <f t="shared" si="21"/>
        <v/>
      </c>
      <c r="D203">
        <f t="shared" si="18"/>
        <v>0</v>
      </c>
      <c r="E203" t="str">
        <f t="shared" si="17"/>
        <v/>
      </c>
      <c r="F203">
        <f>'Fiche formation'!$E$25</f>
        <v>0</v>
      </c>
      <c r="G203">
        <f>Salle!$B$1</f>
        <v>0</v>
      </c>
      <c r="H203" t="str">
        <f>'Fiche formation'!$C$14</f>
        <v>LG3 INFO</v>
      </c>
      <c r="K203">
        <f>VLOOKUP(A203,'Calendrier 2025-2026'!$M$7:$N$37,2,FALSE)</f>
        <v>0</v>
      </c>
    </row>
    <row r="204" spans="1:11">
      <c r="A204" s="10">
        <f t="shared" si="19"/>
        <v>45971</v>
      </c>
      <c r="B204" t="str">
        <f t="shared" si="20"/>
        <v>08:00</v>
      </c>
      <c r="C204" t="str">
        <f t="shared" si="21"/>
        <v>12:00</v>
      </c>
      <c r="D204" t="str">
        <f t="shared" si="18"/>
        <v>Centre</v>
      </c>
      <c r="E204">
        <f t="shared" si="17"/>
        <v>1</v>
      </c>
      <c r="F204">
        <f>'Fiche formation'!$E$25</f>
        <v>0</v>
      </c>
      <c r="G204">
        <f>Salle!$B$1</f>
        <v>0</v>
      </c>
      <c r="H204" t="str">
        <f>'Fiche formation'!$C$14</f>
        <v>LG3 INFO</v>
      </c>
      <c r="K204" t="str">
        <f>VLOOKUP(A204,'Calendrier 2025-2026'!$M$7:$N$37,2,FALSE)</f>
        <v>Centre</v>
      </c>
    </row>
    <row r="205" spans="1:11">
      <c r="A205" s="10">
        <f t="shared" si="19"/>
        <v>45971</v>
      </c>
      <c r="B205" t="str">
        <f t="shared" si="20"/>
        <v>14:00</v>
      </c>
      <c r="C205" t="str">
        <f t="shared" si="21"/>
        <v>17:00</v>
      </c>
      <c r="D205" t="str">
        <f t="shared" si="18"/>
        <v>Centre</v>
      </c>
      <c r="E205">
        <f t="shared" si="17"/>
        <v>1</v>
      </c>
      <c r="F205">
        <f>'Fiche formation'!$E$25</f>
        <v>0</v>
      </c>
      <c r="G205">
        <f>Salle!$B$1</f>
        <v>0</v>
      </c>
      <c r="H205" t="str">
        <f>'Fiche formation'!$C$14</f>
        <v>LG3 INFO</v>
      </c>
      <c r="K205" t="str">
        <f>VLOOKUP(A205,'Calendrier 2025-2026'!$M$7:$N$37,2,FALSE)</f>
        <v>Centre</v>
      </c>
    </row>
    <row r="206" spans="1:11">
      <c r="A206" s="10">
        <f t="shared" si="19"/>
        <v>45972</v>
      </c>
      <c r="B206" t="str">
        <f t="shared" si="20"/>
        <v/>
      </c>
      <c r="C206" t="str">
        <f t="shared" si="21"/>
        <v/>
      </c>
      <c r="D206">
        <f t="shared" si="18"/>
        <v>0</v>
      </c>
      <c r="E206" t="str">
        <f t="shared" si="17"/>
        <v/>
      </c>
      <c r="F206">
        <f>'Fiche formation'!$E$25</f>
        <v>0</v>
      </c>
      <c r="G206">
        <f>Salle!$B$1</f>
        <v>0</v>
      </c>
      <c r="H206" t="str">
        <f>'Fiche formation'!$C$14</f>
        <v>LG3 INFO</v>
      </c>
      <c r="K206">
        <f>VLOOKUP(A206,'Calendrier 2025-2026'!$M$7:$N$37,2,FALSE)</f>
        <v>0</v>
      </c>
    </row>
    <row r="207" spans="1:11">
      <c r="A207" s="10">
        <f t="shared" si="19"/>
        <v>45972</v>
      </c>
      <c r="B207" t="str">
        <f t="shared" si="20"/>
        <v/>
      </c>
      <c r="C207" t="str">
        <f t="shared" si="21"/>
        <v/>
      </c>
      <c r="D207">
        <f t="shared" si="18"/>
        <v>0</v>
      </c>
      <c r="E207" t="str">
        <f t="shared" si="17"/>
        <v/>
      </c>
      <c r="F207">
        <f>'Fiche formation'!$E$25</f>
        <v>0</v>
      </c>
      <c r="G207">
        <f>Salle!$B$1</f>
        <v>0</v>
      </c>
      <c r="H207" t="str">
        <f>'Fiche formation'!$C$14</f>
        <v>LG3 INFO</v>
      </c>
      <c r="K207">
        <f>VLOOKUP(A207,'Calendrier 2025-2026'!$M$7:$N$37,2,FALSE)</f>
        <v>0</v>
      </c>
    </row>
    <row r="208" spans="1:11">
      <c r="A208" s="10">
        <f t="shared" si="19"/>
        <v>45973</v>
      </c>
      <c r="B208" t="str">
        <f t="shared" si="20"/>
        <v>08:00</v>
      </c>
      <c r="C208" t="str">
        <f t="shared" si="21"/>
        <v>12:00</v>
      </c>
      <c r="D208" t="str">
        <f t="shared" si="18"/>
        <v>Centre</v>
      </c>
      <c r="E208">
        <f t="shared" si="17"/>
        <v>1</v>
      </c>
      <c r="F208">
        <f>'Fiche formation'!$E$25</f>
        <v>0</v>
      </c>
      <c r="G208">
        <f>Salle!$B$1</f>
        <v>0</v>
      </c>
      <c r="H208" t="str">
        <f>'Fiche formation'!$C$14</f>
        <v>LG3 INFO</v>
      </c>
      <c r="K208" t="str">
        <f>VLOOKUP(A208,'Calendrier 2025-2026'!$M$7:$N$37,2,FALSE)</f>
        <v>Centre</v>
      </c>
    </row>
    <row r="209" spans="1:11">
      <c r="A209" s="10">
        <f t="shared" si="19"/>
        <v>45973</v>
      </c>
      <c r="B209" t="str">
        <f t="shared" si="20"/>
        <v>14:00</v>
      </c>
      <c r="C209" t="str">
        <f t="shared" si="21"/>
        <v>17:00</v>
      </c>
      <c r="D209" t="str">
        <f t="shared" si="18"/>
        <v>Centre</v>
      </c>
      <c r="E209">
        <f t="shared" si="17"/>
        <v>1</v>
      </c>
      <c r="F209">
        <f>'Fiche formation'!$E$25</f>
        <v>0</v>
      </c>
      <c r="G209">
        <f>Salle!$B$1</f>
        <v>0</v>
      </c>
      <c r="H209" t="str">
        <f>'Fiche formation'!$C$14</f>
        <v>LG3 INFO</v>
      </c>
      <c r="K209" t="str">
        <f>VLOOKUP(A209,'Calendrier 2025-2026'!$M$7:$N$37,2,FALSE)</f>
        <v>Centre</v>
      </c>
    </row>
    <row r="210" spans="1:11">
      <c r="A210" s="10">
        <f t="shared" si="19"/>
        <v>45974</v>
      </c>
      <c r="B210" t="str">
        <f t="shared" si="20"/>
        <v>08:00</v>
      </c>
      <c r="C210" t="str">
        <f t="shared" si="21"/>
        <v>12:00</v>
      </c>
      <c r="D210" t="str">
        <f t="shared" si="18"/>
        <v>Centre</v>
      </c>
      <c r="E210">
        <f t="shared" si="17"/>
        <v>1</v>
      </c>
      <c r="F210">
        <f>'Fiche formation'!$E$25</f>
        <v>0</v>
      </c>
      <c r="G210">
        <f>Salle!$B$1</f>
        <v>0</v>
      </c>
      <c r="H210" t="str">
        <f>'Fiche formation'!$C$14</f>
        <v>LG3 INFO</v>
      </c>
      <c r="K210" t="str">
        <f>VLOOKUP(A210,'Calendrier 2025-2026'!$M$7:$N$37,2,FALSE)</f>
        <v>Centre</v>
      </c>
    </row>
    <row r="211" spans="1:11">
      <c r="A211" s="10">
        <f t="shared" si="19"/>
        <v>45974</v>
      </c>
      <c r="B211" t="str">
        <f t="shared" si="20"/>
        <v>14:00</v>
      </c>
      <c r="C211" t="str">
        <f t="shared" si="21"/>
        <v>17:00</v>
      </c>
      <c r="D211" t="str">
        <f t="shared" si="18"/>
        <v>Centre</v>
      </c>
      <c r="E211">
        <f t="shared" si="17"/>
        <v>1</v>
      </c>
      <c r="F211">
        <f>'Fiche formation'!$E$25</f>
        <v>0</v>
      </c>
      <c r="G211">
        <f>Salle!$B$1</f>
        <v>0</v>
      </c>
      <c r="H211" t="str">
        <f>'Fiche formation'!$C$14</f>
        <v>LG3 INFO</v>
      </c>
      <c r="K211" t="str">
        <f>VLOOKUP(A211,'Calendrier 2025-2026'!$M$7:$N$37,2,FALSE)</f>
        <v>Centre</v>
      </c>
    </row>
    <row r="212" spans="1:11">
      <c r="A212" s="10">
        <f t="shared" si="19"/>
        <v>45975</v>
      </c>
      <c r="B212" t="str">
        <f t="shared" si="20"/>
        <v>08:00</v>
      </c>
      <c r="C212" t="str">
        <f t="shared" si="21"/>
        <v>12:00</v>
      </c>
      <c r="D212" t="str">
        <f t="shared" si="18"/>
        <v>Centre</v>
      </c>
      <c r="E212">
        <f t="shared" si="17"/>
        <v>1</v>
      </c>
      <c r="F212">
        <f>'Fiche formation'!$E$25</f>
        <v>0</v>
      </c>
      <c r="G212">
        <f>Salle!$B$1</f>
        <v>0</v>
      </c>
      <c r="H212" t="str">
        <f>'Fiche formation'!$C$14</f>
        <v>LG3 INFO</v>
      </c>
      <c r="K212" t="str">
        <f>VLOOKUP(A212,'Calendrier 2025-2026'!$M$7:$N$37,2,FALSE)</f>
        <v>Centre</v>
      </c>
    </row>
    <row r="213" spans="1:11">
      <c r="A213" s="10">
        <f t="shared" si="19"/>
        <v>45975</v>
      </c>
      <c r="B213" t="str">
        <f t="shared" si="20"/>
        <v>14:00</v>
      </c>
      <c r="C213" t="str">
        <f t="shared" si="21"/>
        <v>17:00</v>
      </c>
      <c r="D213" t="str">
        <f t="shared" si="18"/>
        <v>Centre</v>
      </c>
      <c r="E213">
        <f t="shared" si="17"/>
        <v>1</v>
      </c>
      <c r="F213">
        <f>'Fiche formation'!$E$25</f>
        <v>0</v>
      </c>
      <c r="G213">
        <f>Salle!$B$1</f>
        <v>0</v>
      </c>
      <c r="H213" t="str">
        <f>'Fiche formation'!$C$14</f>
        <v>LG3 INFO</v>
      </c>
      <c r="K213" t="str">
        <f>VLOOKUP(A213,'Calendrier 2025-2026'!$M$7:$N$37,2,FALSE)</f>
        <v>Centre</v>
      </c>
    </row>
    <row r="214" spans="1:11">
      <c r="A214" s="10">
        <f t="shared" si="19"/>
        <v>45976</v>
      </c>
      <c r="B214" t="str">
        <f t="shared" si="20"/>
        <v/>
      </c>
      <c r="C214" t="str">
        <f t="shared" si="21"/>
        <v/>
      </c>
      <c r="D214">
        <f t="shared" si="18"/>
        <v>0</v>
      </c>
      <c r="E214" t="str">
        <f t="shared" si="17"/>
        <v/>
      </c>
      <c r="F214">
        <f>'Fiche formation'!$E$25</f>
        <v>0</v>
      </c>
      <c r="G214">
        <f>Salle!$B$1</f>
        <v>0</v>
      </c>
      <c r="H214" t="str">
        <f>'Fiche formation'!$C$14</f>
        <v>LG3 INFO</v>
      </c>
      <c r="K214">
        <f>VLOOKUP(A214,'Calendrier 2025-2026'!$M$7:$N$37,2,FALSE)</f>
        <v>0</v>
      </c>
    </row>
    <row r="215" spans="1:11">
      <c r="A215" s="10">
        <f t="shared" si="19"/>
        <v>45976</v>
      </c>
      <c r="B215" t="str">
        <f t="shared" si="20"/>
        <v/>
      </c>
      <c r="C215" t="str">
        <f t="shared" si="21"/>
        <v/>
      </c>
      <c r="D215">
        <f t="shared" si="18"/>
        <v>0</v>
      </c>
      <c r="E215" t="str">
        <f t="shared" si="17"/>
        <v/>
      </c>
      <c r="F215">
        <f>'Fiche formation'!$E$25</f>
        <v>0</v>
      </c>
      <c r="G215">
        <f>Salle!$B$1</f>
        <v>0</v>
      </c>
      <c r="H215" t="str">
        <f>'Fiche formation'!$C$14</f>
        <v>LG3 INFO</v>
      </c>
      <c r="K215">
        <f>VLOOKUP(A215,'Calendrier 2025-2026'!$M$7:$N$37,2,FALSE)</f>
        <v>0</v>
      </c>
    </row>
    <row r="216" spans="1:11">
      <c r="A216" s="10">
        <f t="shared" si="19"/>
        <v>45977</v>
      </c>
      <c r="B216" t="str">
        <f t="shared" si="20"/>
        <v/>
      </c>
      <c r="C216" t="str">
        <f t="shared" si="21"/>
        <v/>
      </c>
      <c r="D216">
        <f t="shared" si="18"/>
        <v>0</v>
      </c>
      <c r="E216" t="str">
        <f t="shared" si="17"/>
        <v/>
      </c>
      <c r="F216">
        <f>'Fiche formation'!$E$25</f>
        <v>0</v>
      </c>
      <c r="G216">
        <f>Salle!$B$1</f>
        <v>0</v>
      </c>
      <c r="H216" t="str">
        <f>'Fiche formation'!$C$14</f>
        <v>LG3 INFO</v>
      </c>
      <c r="K216">
        <f>VLOOKUP(A216,'Calendrier 2025-2026'!$M$7:$N$37,2,FALSE)</f>
        <v>0</v>
      </c>
    </row>
    <row r="217" spans="1:11">
      <c r="A217" s="10">
        <f t="shared" si="19"/>
        <v>45977</v>
      </c>
      <c r="B217" t="str">
        <f t="shared" si="20"/>
        <v/>
      </c>
      <c r="C217" t="str">
        <f t="shared" si="21"/>
        <v/>
      </c>
      <c r="D217">
        <f t="shared" si="18"/>
        <v>0</v>
      </c>
      <c r="E217" t="str">
        <f t="shared" si="17"/>
        <v/>
      </c>
      <c r="F217">
        <f>'Fiche formation'!$E$25</f>
        <v>0</v>
      </c>
      <c r="G217">
        <f>Salle!$B$1</f>
        <v>0</v>
      </c>
      <c r="H217" t="str">
        <f>'Fiche formation'!$C$14</f>
        <v>LG3 INFO</v>
      </c>
      <c r="K217">
        <f>VLOOKUP(A217,'Calendrier 2025-2026'!$M$7:$N$37,2,FALSE)</f>
        <v>0</v>
      </c>
    </row>
    <row r="218" spans="1:11">
      <c r="A218" s="10">
        <f t="shared" si="19"/>
        <v>45978</v>
      </c>
      <c r="B218" t="str">
        <f t="shared" si="20"/>
        <v>08:00</v>
      </c>
      <c r="C218" t="str">
        <f t="shared" si="21"/>
        <v>12:00</v>
      </c>
      <c r="D218" t="str">
        <f t="shared" si="18"/>
        <v>Centre</v>
      </c>
      <c r="E218">
        <f t="shared" si="17"/>
        <v>1</v>
      </c>
      <c r="F218">
        <f>'Fiche formation'!$E$25</f>
        <v>0</v>
      </c>
      <c r="G218">
        <f>Salle!$B$1</f>
        <v>0</v>
      </c>
      <c r="H218" t="str">
        <f>'Fiche formation'!$C$14</f>
        <v>LG3 INFO</v>
      </c>
      <c r="K218" t="str">
        <f>VLOOKUP(A218,'Calendrier 2025-2026'!$M$7:$N$37,2,FALSE)</f>
        <v>Centre</v>
      </c>
    </row>
    <row r="219" spans="1:11">
      <c r="A219" s="10">
        <f t="shared" si="19"/>
        <v>45978</v>
      </c>
      <c r="B219" t="str">
        <f t="shared" si="20"/>
        <v>14:00</v>
      </c>
      <c r="C219" t="str">
        <f t="shared" si="21"/>
        <v>17:00</v>
      </c>
      <c r="D219" t="str">
        <f t="shared" si="18"/>
        <v>Centre</v>
      </c>
      <c r="E219">
        <f t="shared" si="17"/>
        <v>1</v>
      </c>
      <c r="F219">
        <f>'Fiche formation'!$E$25</f>
        <v>0</v>
      </c>
      <c r="G219">
        <f>Salle!$B$1</f>
        <v>0</v>
      </c>
      <c r="H219" t="str">
        <f>'Fiche formation'!$C$14</f>
        <v>LG3 INFO</v>
      </c>
      <c r="K219" t="str">
        <f>VLOOKUP(A219,'Calendrier 2025-2026'!$M$7:$N$37,2,FALSE)</f>
        <v>Centre</v>
      </c>
    </row>
    <row r="220" spans="1:11">
      <c r="A220" s="10">
        <f t="shared" si="19"/>
        <v>45979</v>
      </c>
      <c r="B220" t="str">
        <f t="shared" si="20"/>
        <v>08:00</v>
      </c>
      <c r="C220" t="str">
        <f t="shared" si="21"/>
        <v>12:00</v>
      </c>
      <c r="D220" t="str">
        <f t="shared" si="18"/>
        <v>Centre</v>
      </c>
      <c r="E220">
        <f t="shared" si="17"/>
        <v>1</v>
      </c>
      <c r="F220">
        <f>'Fiche formation'!$E$25</f>
        <v>0</v>
      </c>
      <c r="G220">
        <f>Salle!$B$1</f>
        <v>0</v>
      </c>
      <c r="H220" t="str">
        <f>'Fiche formation'!$C$14</f>
        <v>LG3 INFO</v>
      </c>
      <c r="K220" t="str">
        <f>VLOOKUP(A220,'Calendrier 2025-2026'!$M$7:$N$37,2,FALSE)</f>
        <v>Centre</v>
      </c>
    </row>
    <row r="221" spans="1:11">
      <c r="A221" s="10">
        <f t="shared" si="19"/>
        <v>45979</v>
      </c>
      <c r="B221" t="str">
        <f t="shared" si="20"/>
        <v>14:00</v>
      </c>
      <c r="C221" t="str">
        <f t="shared" si="21"/>
        <v>17:00</v>
      </c>
      <c r="D221" t="str">
        <f t="shared" si="18"/>
        <v>Centre</v>
      </c>
      <c r="E221">
        <f t="shared" si="17"/>
        <v>1</v>
      </c>
      <c r="F221">
        <f>'Fiche formation'!$E$25</f>
        <v>0</v>
      </c>
      <c r="G221">
        <f>Salle!$B$1</f>
        <v>0</v>
      </c>
      <c r="H221" t="str">
        <f>'Fiche formation'!$C$14</f>
        <v>LG3 INFO</v>
      </c>
      <c r="K221" t="str">
        <f>VLOOKUP(A221,'Calendrier 2025-2026'!$M$7:$N$37,2,FALSE)</f>
        <v>Centre</v>
      </c>
    </row>
    <row r="222" spans="1:11">
      <c r="A222" s="10">
        <f t="shared" si="19"/>
        <v>45980</v>
      </c>
      <c r="B222" t="str">
        <f t="shared" si="20"/>
        <v>08:00</v>
      </c>
      <c r="C222" t="str">
        <f t="shared" si="21"/>
        <v>12:00</v>
      </c>
      <c r="D222" t="str">
        <f t="shared" si="18"/>
        <v>Centre</v>
      </c>
      <c r="E222">
        <f t="shared" si="17"/>
        <v>1</v>
      </c>
      <c r="F222">
        <f>'Fiche formation'!$E$25</f>
        <v>0</v>
      </c>
      <c r="G222">
        <f>Salle!$B$1</f>
        <v>0</v>
      </c>
      <c r="H222" t="str">
        <f>'Fiche formation'!$C$14</f>
        <v>LG3 INFO</v>
      </c>
      <c r="K222" t="str">
        <f>VLOOKUP(A222,'Calendrier 2025-2026'!$M$7:$N$37,2,FALSE)</f>
        <v>Centre</v>
      </c>
    </row>
    <row r="223" spans="1:11">
      <c r="A223" s="10">
        <f t="shared" si="19"/>
        <v>45980</v>
      </c>
      <c r="B223" t="str">
        <f t="shared" si="20"/>
        <v>14:00</v>
      </c>
      <c r="C223" t="str">
        <f t="shared" si="21"/>
        <v>17:00</v>
      </c>
      <c r="D223" t="str">
        <f t="shared" si="18"/>
        <v>Centre</v>
      </c>
      <c r="E223">
        <f t="shared" si="17"/>
        <v>1</v>
      </c>
      <c r="F223">
        <f>'Fiche formation'!$E$25</f>
        <v>0</v>
      </c>
      <c r="G223">
        <f>Salle!$B$1</f>
        <v>0</v>
      </c>
      <c r="H223" t="str">
        <f>'Fiche formation'!$C$14</f>
        <v>LG3 INFO</v>
      </c>
      <c r="K223" t="str">
        <f>VLOOKUP(A223,'Calendrier 2025-2026'!$M$7:$N$37,2,FALSE)</f>
        <v>Centre</v>
      </c>
    </row>
    <row r="224" spans="1:11">
      <c r="A224" s="10">
        <f t="shared" si="19"/>
        <v>45981</v>
      </c>
      <c r="B224" t="str">
        <f t="shared" si="20"/>
        <v>08:00</v>
      </c>
      <c r="C224" t="str">
        <f t="shared" si="21"/>
        <v>12:00</v>
      </c>
      <c r="D224" t="str">
        <f t="shared" si="18"/>
        <v>Centre</v>
      </c>
      <c r="E224">
        <f t="shared" si="17"/>
        <v>1</v>
      </c>
      <c r="F224">
        <f>'Fiche formation'!$E$25</f>
        <v>0</v>
      </c>
      <c r="G224">
        <f>Salle!$B$1</f>
        <v>0</v>
      </c>
      <c r="H224" t="str">
        <f>'Fiche formation'!$C$14</f>
        <v>LG3 INFO</v>
      </c>
      <c r="K224" t="str">
        <f>VLOOKUP(A224,'Calendrier 2025-2026'!$M$7:$N$37,2,FALSE)</f>
        <v>Centre</v>
      </c>
    </row>
    <row r="225" spans="1:11">
      <c r="A225" s="10">
        <f t="shared" si="19"/>
        <v>45981</v>
      </c>
      <c r="B225" t="str">
        <f t="shared" si="20"/>
        <v>14:00</v>
      </c>
      <c r="C225" t="str">
        <f t="shared" si="21"/>
        <v>17:00</v>
      </c>
      <c r="D225" t="str">
        <f t="shared" si="18"/>
        <v>Centre</v>
      </c>
      <c r="E225">
        <f t="shared" si="17"/>
        <v>1</v>
      </c>
      <c r="F225">
        <f>'Fiche formation'!$E$25</f>
        <v>0</v>
      </c>
      <c r="G225">
        <f>Salle!$B$1</f>
        <v>0</v>
      </c>
      <c r="H225" t="str">
        <f>'Fiche formation'!$C$14</f>
        <v>LG3 INFO</v>
      </c>
      <c r="K225" t="str">
        <f>VLOOKUP(A225,'Calendrier 2025-2026'!$M$7:$N$37,2,FALSE)</f>
        <v>Centre</v>
      </c>
    </row>
    <row r="226" spans="1:11">
      <c r="A226" s="10">
        <f t="shared" si="19"/>
        <v>45982</v>
      </c>
      <c r="B226" t="str">
        <f t="shared" si="20"/>
        <v>08:00</v>
      </c>
      <c r="C226" t="str">
        <f t="shared" si="21"/>
        <v>12:00</v>
      </c>
      <c r="D226" t="str">
        <f t="shared" si="18"/>
        <v>Centre</v>
      </c>
      <c r="E226">
        <f t="shared" si="17"/>
        <v>1</v>
      </c>
      <c r="F226">
        <f>'Fiche formation'!$E$25</f>
        <v>0</v>
      </c>
      <c r="G226">
        <f>Salle!$B$1</f>
        <v>0</v>
      </c>
      <c r="H226" t="str">
        <f>'Fiche formation'!$C$14</f>
        <v>LG3 INFO</v>
      </c>
      <c r="K226" t="str">
        <f>VLOOKUP(A226,'Calendrier 2025-2026'!$M$7:$N$37,2,FALSE)</f>
        <v>Centre</v>
      </c>
    </row>
    <row r="227" spans="1:11">
      <c r="A227" s="10">
        <f t="shared" si="19"/>
        <v>45982</v>
      </c>
      <c r="B227" t="str">
        <f t="shared" si="20"/>
        <v>14:00</v>
      </c>
      <c r="C227" t="str">
        <f t="shared" si="21"/>
        <v>17:00</v>
      </c>
      <c r="D227" t="str">
        <f t="shared" si="18"/>
        <v>Centre</v>
      </c>
      <c r="E227">
        <f t="shared" si="17"/>
        <v>1</v>
      </c>
      <c r="F227">
        <f>'Fiche formation'!$E$25</f>
        <v>0</v>
      </c>
      <c r="G227">
        <f>Salle!$B$1</f>
        <v>0</v>
      </c>
      <c r="H227" t="str">
        <f>'Fiche formation'!$C$14</f>
        <v>LG3 INFO</v>
      </c>
      <c r="K227" t="str">
        <f>VLOOKUP(A227,'Calendrier 2025-2026'!$M$7:$N$37,2,FALSE)</f>
        <v>Centre</v>
      </c>
    </row>
    <row r="228" spans="1:11">
      <c r="A228" s="10">
        <f t="shared" si="19"/>
        <v>45983</v>
      </c>
      <c r="B228" t="str">
        <f t="shared" si="20"/>
        <v/>
      </c>
      <c r="C228" t="str">
        <f t="shared" si="21"/>
        <v/>
      </c>
      <c r="D228">
        <f t="shared" si="18"/>
        <v>0</v>
      </c>
      <c r="E228" t="str">
        <f t="shared" si="17"/>
        <v/>
      </c>
      <c r="F228">
        <f>'Fiche formation'!$E$25</f>
        <v>0</v>
      </c>
      <c r="G228">
        <f>Salle!$B$1</f>
        <v>0</v>
      </c>
      <c r="H228" t="str">
        <f>'Fiche formation'!$C$14</f>
        <v>LG3 INFO</v>
      </c>
      <c r="K228">
        <f>VLOOKUP(A228,'Calendrier 2025-2026'!$M$7:$N$37,2,FALSE)</f>
        <v>0</v>
      </c>
    </row>
    <row r="229" spans="1:11">
      <c r="A229" s="10">
        <f t="shared" si="19"/>
        <v>45983</v>
      </c>
      <c r="B229" t="str">
        <f t="shared" si="20"/>
        <v/>
      </c>
      <c r="C229" t="str">
        <f t="shared" si="21"/>
        <v/>
      </c>
      <c r="D229">
        <f t="shared" si="18"/>
        <v>0</v>
      </c>
      <c r="E229" t="str">
        <f t="shared" si="17"/>
        <v/>
      </c>
      <c r="F229">
        <f>'Fiche formation'!$E$25</f>
        <v>0</v>
      </c>
      <c r="G229">
        <f>Salle!$B$1</f>
        <v>0</v>
      </c>
      <c r="H229" t="str">
        <f>'Fiche formation'!$C$14</f>
        <v>LG3 INFO</v>
      </c>
      <c r="K229">
        <f>VLOOKUP(A229,'Calendrier 2025-2026'!$M$7:$N$37,2,FALSE)</f>
        <v>0</v>
      </c>
    </row>
    <row r="230" spans="1:11">
      <c r="A230" s="10">
        <f t="shared" si="19"/>
        <v>45984</v>
      </c>
      <c r="B230" t="str">
        <f t="shared" si="20"/>
        <v/>
      </c>
      <c r="C230" t="str">
        <f t="shared" si="21"/>
        <v/>
      </c>
      <c r="D230">
        <f t="shared" si="18"/>
        <v>0</v>
      </c>
      <c r="E230" t="str">
        <f t="shared" si="17"/>
        <v/>
      </c>
      <c r="F230">
        <f>'Fiche formation'!$E$25</f>
        <v>0</v>
      </c>
      <c r="G230">
        <f>Salle!$B$1</f>
        <v>0</v>
      </c>
      <c r="H230" t="str">
        <f>'Fiche formation'!$C$14</f>
        <v>LG3 INFO</v>
      </c>
      <c r="K230">
        <f>VLOOKUP(A230,'Calendrier 2025-2026'!$M$7:$N$37,2,FALSE)</f>
        <v>0</v>
      </c>
    </row>
    <row r="231" spans="1:11">
      <c r="A231" s="10">
        <f t="shared" si="19"/>
        <v>45984</v>
      </c>
      <c r="B231" t="str">
        <f t="shared" si="20"/>
        <v/>
      </c>
      <c r="C231" t="str">
        <f t="shared" si="21"/>
        <v/>
      </c>
      <c r="D231">
        <f t="shared" si="18"/>
        <v>0</v>
      </c>
      <c r="E231" t="str">
        <f t="shared" si="17"/>
        <v/>
      </c>
      <c r="F231">
        <f>'Fiche formation'!$E$25</f>
        <v>0</v>
      </c>
      <c r="G231">
        <f>Salle!$B$1</f>
        <v>0</v>
      </c>
      <c r="H231" t="str">
        <f>'Fiche formation'!$C$14</f>
        <v>LG3 INFO</v>
      </c>
      <c r="K231">
        <f>VLOOKUP(A231,'Calendrier 2025-2026'!$M$7:$N$37,2,FALSE)</f>
        <v>0</v>
      </c>
    </row>
    <row r="232" spans="1:11">
      <c r="A232" s="10">
        <f t="shared" si="19"/>
        <v>45985</v>
      </c>
      <c r="B232" t="str">
        <f t="shared" si="20"/>
        <v>08:00</v>
      </c>
      <c r="C232" t="str">
        <f t="shared" si="21"/>
        <v>12:00</v>
      </c>
      <c r="D232" t="str">
        <f t="shared" si="18"/>
        <v>Centre</v>
      </c>
      <c r="E232">
        <f t="shared" si="17"/>
        <v>1</v>
      </c>
      <c r="F232">
        <f>'Fiche formation'!$E$25</f>
        <v>0</v>
      </c>
      <c r="G232">
        <f>Salle!$B$1</f>
        <v>0</v>
      </c>
      <c r="H232" t="str">
        <f>'Fiche formation'!$C$14</f>
        <v>LG3 INFO</v>
      </c>
      <c r="K232" t="str">
        <f>VLOOKUP(A232,'Calendrier 2025-2026'!$M$7:$N$37,2,FALSE)</f>
        <v>Centre</v>
      </c>
    </row>
    <row r="233" spans="1:11">
      <c r="A233" s="10">
        <f t="shared" si="19"/>
        <v>45985</v>
      </c>
      <c r="B233" t="str">
        <f t="shared" si="20"/>
        <v>14:00</v>
      </c>
      <c r="C233" t="str">
        <f t="shared" si="21"/>
        <v>17:00</v>
      </c>
      <c r="D233" t="str">
        <f t="shared" si="18"/>
        <v>Centre</v>
      </c>
      <c r="E233">
        <f t="shared" si="17"/>
        <v>1</v>
      </c>
      <c r="F233">
        <f>'Fiche formation'!$E$25</f>
        <v>0</v>
      </c>
      <c r="G233">
        <f>Salle!$B$1</f>
        <v>0</v>
      </c>
      <c r="H233" t="str">
        <f>'Fiche formation'!$C$14</f>
        <v>LG3 INFO</v>
      </c>
      <c r="K233" t="str">
        <f>VLOOKUP(A233,'Calendrier 2025-2026'!$M$7:$N$37,2,FALSE)</f>
        <v>Centre</v>
      </c>
    </row>
    <row r="234" spans="1:11">
      <c r="A234" s="10">
        <f t="shared" si="19"/>
        <v>45986</v>
      </c>
      <c r="B234" t="str">
        <f t="shared" si="20"/>
        <v>08:00</v>
      </c>
      <c r="C234" t="str">
        <f t="shared" si="21"/>
        <v>12:00</v>
      </c>
      <c r="D234" t="str">
        <f t="shared" si="18"/>
        <v>Centre</v>
      </c>
      <c r="E234">
        <f t="shared" si="17"/>
        <v>1</v>
      </c>
      <c r="F234">
        <f>'Fiche formation'!$E$25</f>
        <v>0</v>
      </c>
      <c r="G234">
        <f>Salle!$B$1</f>
        <v>0</v>
      </c>
      <c r="H234" t="str">
        <f>'Fiche formation'!$C$14</f>
        <v>LG3 INFO</v>
      </c>
      <c r="K234" t="str">
        <f>VLOOKUP(A234,'Calendrier 2025-2026'!$M$7:$N$37,2,FALSE)</f>
        <v>Centre</v>
      </c>
    </row>
    <row r="235" spans="1:11">
      <c r="A235" s="10">
        <f t="shared" si="19"/>
        <v>45986</v>
      </c>
      <c r="B235" t="str">
        <f t="shared" si="20"/>
        <v>14:00</v>
      </c>
      <c r="C235" t="str">
        <f t="shared" si="21"/>
        <v>17:00</v>
      </c>
      <c r="D235" t="str">
        <f t="shared" si="18"/>
        <v>Centre</v>
      </c>
      <c r="E235">
        <f t="shared" si="17"/>
        <v>1</v>
      </c>
      <c r="F235">
        <f>'Fiche formation'!$E$25</f>
        <v>0</v>
      </c>
      <c r="G235">
        <f>Salle!$B$1</f>
        <v>0</v>
      </c>
      <c r="H235" t="str">
        <f>'Fiche formation'!$C$14</f>
        <v>LG3 INFO</v>
      </c>
      <c r="K235" t="str">
        <f>VLOOKUP(A235,'Calendrier 2025-2026'!$M$7:$N$37,2,FALSE)</f>
        <v>Centre</v>
      </c>
    </row>
    <row r="236" spans="1:11">
      <c r="A236" s="10">
        <f t="shared" si="19"/>
        <v>45987</v>
      </c>
      <c r="B236" t="str">
        <f t="shared" si="20"/>
        <v>08:00</v>
      </c>
      <c r="C236" t="str">
        <f t="shared" si="21"/>
        <v>12:00</v>
      </c>
      <c r="D236" t="str">
        <f t="shared" si="18"/>
        <v>Centre</v>
      </c>
      <c r="E236">
        <f t="shared" si="17"/>
        <v>1</v>
      </c>
      <c r="F236">
        <f>'Fiche formation'!$E$25</f>
        <v>0</v>
      </c>
      <c r="G236">
        <f>Salle!$B$1</f>
        <v>0</v>
      </c>
      <c r="H236" t="str">
        <f>'Fiche formation'!$C$14</f>
        <v>LG3 INFO</v>
      </c>
      <c r="K236" t="str">
        <f>VLOOKUP(A236,'Calendrier 2025-2026'!$M$7:$N$37,2,FALSE)</f>
        <v>Centre</v>
      </c>
    </row>
    <row r="237" spans="1:11">
      <c r="A237" s="10">
        <f t="shared" si="19"/>
        <v>45987</v>
      </c>
      <c r="B237" t="str">
        <f t="shared" si="20"/>
        <v>14:00</v>
      </c>
      <c r="C237" t="str">
        <f t="shared" si="21"/>
        <v>17:00</v>
      </c>
      <c r="D237" t="str">
        <f t="shared" si="18"/>
        <v>Centre</v>
      </c>
      <c r="E237">
        <f t="shared" si="17"/>
        <v>1</v>
      </c>
      <c r="F237">
        <f>'Fiche formation'!$E$25</f>
        <v>0</v>
      </c>
      <c r="G237">
        <f>Salle!$B$1</f>
        <v>0</v>
      </c>
      <c r="H237" t="str">
        <f>'Fiche formation'!$C$14</f>
        <v>LG3 INFO</v>
      </c>
      <c r="K237" t="str">
        <f>VLOOKUP(A237,'Calendrier 2025-2026'!$M$7:$N$37,2,FALSE)</f>
        <v>Centre</v>
      </c>
    </row>
    <row r="238" spans="1:11">
      <c r="A238" s="10">
        <f t="shared" si="19"/>
        <v>45988</v>
      </c>
      <c r="B238" t="str">
        <f t="shared" si="20"/>
        <v>08:00</v>
      </c>
      <c r="C238" t="str">
        <f t="shared" si="21"/>
        <v>12:00</v>
      </c>
      <c r="D238" t="str">
        <f t="shared" si="18"/>
        <v>Centre</v>
      </c>
      <c r="E238">
        <f t="shared" si="17"/>
        <v>1</v>
      </c>
      <c r="F238">
        <f>'Fiche formation'!$E$25</f>
        <v>0</v>
      </c>
      <c r="G238">
        <f>Salle!$B$1</f>
        <v>0</v>
      </c>
      <c r="H238" t="str">
        <f>'Fiche formation'!$C$14</f>
        <v>LG3 INFO</v>
      </c>
      <c r="K238" t="str">
        <f>VLOOKUP(A238,'Calendrier 2025-2026'!$M$7:$N$37,2,FALSE)</f>
        <v>Centre</v>
      </c>
    </row>
    <row r="239" spans="1:11">
      <c r="A239" s="10">
        <f t="shared" si="19"/>
        <v>45988</v>
      </c>
      <c r="B239" t="str">
        <f t="shared" si="20"/>
        <v>14:00</v>
      </c>
      <c r="C239" t="str">
        <f t="shared" si="21"/>
        <v>17:00</v>
      </c>
      <c r="D239" t="str">
        <f t="shared" si="18"/>
        <v>Centre</v>
      </c>
      <c r="E239">
        <f t="shared" si="17"/>
        <v>1</v>
      </c>
      <c r="F239">
        <f>'Fiche formation'!$E$25</f>
        <v>0</v>
      </c>
      <c r="G239">
        <f>Salle!$B$1</f>
        <v>0</v>
      </c>
      <c r="H239" t="str">
        <f>'Fiche formation'!$C$14</f>
        <v>LG3 INFO</v>
      </c>
      <c r="K239" t="str">
        <f>VLOOKUP(A239,'Calendrier 2025-2026'!$M$7:$N$37,2,FALSE)</f>
        <v>Centre</v>
      </c>
    </row>
    <row r="240" spans="1:11">
      <c r="A240" s="10">
        <f t="shared" si="19"/>
        <v>45989</v>
      </c>
      <c r="B240" t="str">
        <f t="shared" si="20"/>
        <v>08:00</v>
      </c>
      <c r="C240" t="str">
        <f t="shared" si="21"/>
        <v>12:00</v>
      </c>
      <c r="D240" t="str">
        <f t="shared" si="18"/>
        <v>Centre</v>
      </c>
      <c r="E240">
        <f t="shared" si="17"/>
        <v>1</v>
      </c>
      <c r="F240">
        <f>'Fiche formation'!$E$25</f>
        <v>0</v>
      </c>
      <c r="G240">
        <f>Salle!$B$1</f>
        <v>0</v>
      </c>
      <c r="H240" t="str">
        <f>'Fiche formation'!$C$14</f>
        <v>LG3 INFO</v>
      </c>
      <c r="K240" t="str">
        <f>VLOOKUP(A240,'Calendrier 2025-2026'!$M$7:$N$37,2,FALSE)</f>
        <v>Centre</v>
      </c>
    </row>
    <row r="241" spans="1:11">
      <c r="A241" s="10">
        <f t="shared" si="19"/>
        <v>45989</v>
      </c>
      <c r="B241" t="str">
        <f t="shared" si="20"/>
        <v>14:00</v>
      </c>
      <c r="C241" t="str">
        <f t="shared" si="21"/>
        <v>17:00</v>
      </c>
      <c r="D241" t="str">
        <f t="shared" si="18"/>
        <v>Centre</v>
      </c>
      <c r="E241">
        <f t="shared" si="17"/>
        <v>1</v>
      </c>
      <c r="F241">
        <f>'Fiche formation'!$E$25</f>
        <v>0</v>
      </c>
      <c r="G241">
        <f>Salle!$B$1</f>
        <v>0</v>
      </c>
      <c r="H241" t="str">
        <f>'Fiche formation'!$C$14</f>
        <v>LG3 INFO</v>
      </c>
      <c r="K241" t="str">
        <f>VLOOKUP(A241,'Calendrier 2025-2026'!$M$7:$N$37,2,FALSE)</f>
        <v>Centre</v>
      </c>
    </row>
    <row r="242" spans="1:11">
      <c r="A242" s="10">
        <f t="shared" si="19"/>
        <v>45990</v>
      </c>
      <c r="B242" t="str">
        <f t="shared" si="20"/>
        <v/>
      </c>
      <c r="C242" t="str">
        <f t="shared" si="21"/>
        <v/>
      </c>
      <c r="D242">
        <f t="shared" si="18"/>
        <v>0</v>
      </c>
      <c r="E242" t="str">
        <f t="shared" si="17"/>
        <v/>
      </c>
      <c r="F242">
        <f>'Fiche formation'!$E$25</f>
        <v>0</v>
      </c>
      <c r="G242">
        <f>Salle!$B$1</f>
        <v>0</v>
      </c>
      <c r="H242" t="str">
        <f>'Fiche formation'!$C$14</f>
        <v>LG3 INFO</v>
      </c>
      <c r="K242">
        <f>VLOOKUP(A242,'Calendrier 2025-2026'!$M$7:$N$37,2,FALSE)</f>
        <v>0</v>
      </c>
    </row>
    <row r="243" spans="1:11">
      <c r="A243" s="10">
        <f t="shared" si="19"/>
        <v>45990</v>
      </c>
      <c r="B243" t="str">
        <f t="shared" si="20"/>
        <v/>
      </c>
      <c r="C243" t="str">
        <f t="shared" si="21"/>
        <v/>
      </c>
      <c r="D243">
        <f t="shared" si="18"/>
        <v>0</v>
      </c>
      <c r="E243" t="str">
        <f t="shared" si="17"/>
        <v/>
      </c>
      <c r="F243">
        <f>'Fiche formation'!$E$25</f>
        <v>0</v>
      </c>
      <c r="G243">
        <f>Salle!$B$1</f>
        <v>0</v>
      </c>
      <c r="H243" t="str">
        <f>'Fiche formation'!$C$14</f>
        <v>LG3 INFO</v>
      </c>
      <c r="K243">
        <f>VLOOKUP(A243,'Calendrier 2025-2026'!$M$7:$N$37,2,FALSE)</f>
        <v>0</v>
      </c>
    </row>
    <row r="244" spans="1:11">
      <c r="A244" s="10">
        <f t="shared" si="19"/>
        <v>45991</v>
      </c>
      <c r="B244" t="str">
        <f t="shared" si="20"/>
        <v/>
      </c>
      <c r="C244" t="str">
        <f t="shared" si="21"/>
        <v/>
      </c>
      <c r="D244">
        <f t="shared" si="18"/>
        <v>0</v>
      </c>
      <c r="E244" t="str">
        <f t="shared" si="17"/>
        <v/>
      </c>
      <c r="F244">
        <f>'Fiche formation'!$E$25</f>
        <v>0</v>
      </c>
      <c r="G244">
        <f>Salle!$B$1</f>
        <v>0</v>
      </c>
      <c r="H244" t="str">
        <f>'Fiche formation'!$C$14</f>
        <v>LG3 INFO</v>
      </c>
      <c r="K244">
        <f>VLOOKUP(A244,'Calendrier 2025-2026'!$M$7:$N$37,2,FALSE)</f>
        <v>0</v>
      </c>
    </row>
    <row r="245" spans="1:11">
      <c r="A245" s="10">
        <f t="shared" si="19"/>
        <v>45991</v>
      </c>
      <c r="B245" t="str">
        <f t="shared" si="20"/>
        <v/>
      </c>
      <c r="C245" t="str">
        <f t="shared" si="21"/>
        <v/>
      </c>
      <c r="D245">
        <f t="shared" si="18"/>
        <v>0</v>
      </c>
      <c r="E245" t="str">
        <f t="shared" si="17"/>
        <v/>
      </c>
      <c r="F245">
        <f>'Fiche formation'!$E$25</f>
        <v>0</v>
      </c>
      <c r="G245">
        <f>Salle!$B$1</f>
        <v>0</v>
      </c>
      <c r="H245" t="str">
        <f>'Fiche formation'!$C$14</f>
        <v>LG3 INFO</v>
      </c>
      <c r="K245">
        <f>VLOOKUP(A245,'Calendrier 2025-2026'!$M$7:$N$37,2,FALSE)</f>
        <v>0</v>
      </c>
    </row>
    <row r="246" spans="1:11">
      <c r="A246" s="10">
        <f t="shared" si="19"/>
        <v>45992</v>
      </c>
      <c r="B246" t="str">
        <f t="shared" si="20"/>
        <v>08:00</v>
      </c>
      <c r="C246" t="str">
        <f t="shared" si="21"/>
        <v>12:00</v>
      </c>
      <c r="D246" t="str">
        <f t="shared" si="18"/>
        <v>Centre</v>
      </c>
      <c r="E246">
        <f t="shared" si="17"/>
        <v>1</v>
      </c>
      <c r="F246">
        <f>'Fiche formation'!$E$25</f>
        <v>0</v>
      </c>
      <c r="G246">
        <f>Salle!$B$1</f>
        <v>0</v>
      </c>
      <c r="H246" t="str">
        <f>'Fiche formation'!$C$14</f>
        <v>LG3 INFO</v>
      </c>
      <c r="K246" t="str">
        <f>VLOOKUP(A246,'Calendrier 2025-2026'!$P$7:$Q$37,2,FALSE)</f>
        <v>Centre</v>
      </c>
    </row>
    <row r="247" spans="1:11">
      <c r="A247" s="10">
        <f t="shared" si="19"/>
        <v>45992</v>
      </c>
      <c r="B247" t="str">
        <f t="shared" si="20"/>
        <v>14:00</v>
      </c>
      <c r="C247" t="str">
        <f t="shared" si="21"/>
        <v>17:00</v>
      </c>
      <c r="D247" t="str">
        <f t="shared" si="18"/>
        <v>Centre</v>
      </c>
      <c r="E247">
        <f t="shared" si="17"/>
        <v>1</v>
      </c>
      <c r="F247">
        <f>'Fiche formation'!$E$25</f>
        <v>0</v>
      </c>
      <c r="G247">
        <f>Salle!$B$1</f>
        <v>0</v>
      </c>
      <c r="H247" t="str">
        <f>'Fiche formation'!$C$14</f>
        <v>LG3 INFO</v>
      </c>
      <c r="K247" t="str">
        <f>VLOOKUP(A247,'Calendrier 2025-2026'!$P$7:$Q$37,2,FALSE)</f>
        <v>Centre</v>
      </c>
    </row>
    <row r="248" spans="1:11">
      <c r="A248" s="10">
        <f t="shared" si="19"/>
        <v>45993</v>
      </c>
      <c r="B248" t="str">
        <f t="shared" si="20"/>
        <v>08:00</v>
      </c>
      <c r="C248" t="str">
        <f t="shared" si="21"/>
        <v>12:00</v>
      </c>
      <c r="D248" t="str">
        <f t="shared" si="18"/>
        <v>Centre</v>
      </c>
      <c r="E248">
        <f t="shared" si="17"/>
        <v>1</v>
      </c>
      <c r="F248">
        <f>'Fiche formation'!$E$25</f>
        <v>0</v>
      </c>
      <c r="G248">
        <f>Salle!$B$1</f>
        <v>0</v>
      </c>
      <c r="H248" t="str">
        <f>'Fiche formation'!$C$14</f>
        <v>LG3 INFO</v>
      </c>
      <c r="K248" t="str">
        <f>VLOOKUP(A248,'Calendrier 2025-2026'!$P$7:$Q$37,2,FALSE)</f>
        <v>Centre</v>
      </c>
    </row>
    <row r="249" spans="1:11">
      <c r="A249" s="10">
        <f t="shared" si="19"/>
        <v>45993</v>
      </c>
      <c r="B249" t="str">
        <f t="shared" si="20"/>
        <v>14:00</v>
      </c>
      <c r="C249" t="str">
        <f t="shared" si="21"/>
        <v>17:00</v>
      </c>
      <c r="D249" t="str">
        <f t="shared" si="18"/>
        <v>Centre</v>
      </c>
      <c r="E249">
        <f t="shared" si="17"/>
        <v>1</v>
      </c>
      <c r="F249">
        <f>'Fiche formation'!$E$25</f>
        <v>0</v>
      </c>
      <c r="G249">
        <f>Salle!$B$1</f>
        <v>0</v>
      </c>
      <c r="H249" t="str">
        <f>'Fiche formation'!$C$14</f>
        <v>LG3 INFO</v>
      </c>
      <c r="K249" t="str">
        <f>VLOOKUP(A249,'Calendrier 2025-2026'!$P$7:$Q$37,2,FALSE)</f>
        <v>Centre</v>
      </c>
    </row>
    <row r="250" spans="1:11">
      <c r="A250" s="10">
        <f t="shared" si="19"/>
        <v>45994</v>
      </c>
      <c r="B250" t="str">
        <f t="shared" si="20"/>
        <v>08:00</v>
      </c>
      <c r="C250" t="str">
        <f t="shared" si="21"/>
        <v>12:00</v>
      </c>
      <c r="D250" t="str">
        <f t="shared" si="18"/>
        <v>Centre</v>
      </c>
      <c r="E250">
        <f t="shared" si="17"/>
        <v>1</v>
      </c>
      <c r="F250">
        <f>'Fiche formation'!$E$25</f>
        <v>0</v>
      </c>
      <c r="G250">
        <f>Salle!$B$1</f>
        <v>0</v>
      </c>
      <c r="H250" t="str">
        <f>'Fiche formation'!$C$14</f>
        <v>LG3 INFO</v>
      </c>
      <c r="K250" t="str">
        <f>VLOOKUP(A250,'Calendrier 2025-2026'!$P$7:$Q$37,2,FALSE)</f>
        <v>Centre</v>
      </c>
    </row>
    <row r="251" spans="1:11">
      <c r="A251" s="10">
        <f t="shared" si="19"/>
        <v>45994</v>
      </c>
      <c r="B251" t="str">
        <f t="shared" si="20"/>
        <v>14:00</v>
      </c>
      <c r="C251" t="str">
        <f t="shared" si="21"/>
        <v>17:00</v>
      </c>
      <c r="D251" t="str">
        <f t="shared" si="18"/>
        <v>Centre</v>
      </c>
      <c r="E251">
        <f t="shared" si="17"/>
        <v>1</v>
      </c>
      <c r="F251">
        <f>'Fiche formation'!$E$25</f>
        <v>0</v>
      </c>
      <c r="G251">
        <f>Salle!$B$1</f>
        <v>0</v>
      </c>
      <c r="H251" t="str">
        <f>'Fiche formation'!$C$14</f>
        <v>LG3 INFO</v>
      </c>
      <c r="K251" t="str">
        <f>VLOOKUP(A251,'Calendrier 2025-2026'!$P$7:$Q$37,2,FALSE)</f>
        <v>Centre</v>
      </c>
    </row>
    <row r="252" spans="1:11">
      <c r="A252" s="10">
        <f t="shared" si="19"/>
        <v>45995</v>
      </c>
      <c r="B252" t="str">
        <f t="shared" si="20"/>
        <v>08:00</v>
      </c>
      <c r="C252" t="str">
        <f t="shared" si="21"/>
        <v>12:00</v>
      </c>
      <c r="D252" t="str">
        <f t="shared" si="18"/>
        <v>Centre</v>
      </c>
      <c r="E252">
        <f t="shared" si="17"/>
        <v>1</v>
      </c>
      <c r="F252">
        <f>'Fiche formation'!$E$25</f>
        <v>0</v>
      </c>
      <c r="G252">
        <f>Salle!$B$1</f>
        <v>0</v>
      </c>
      <c r="H252" t="str">
        <f>'Fiche formation'!$C$14</f>
        <v>LG3 INFO</v>
      </c>
      <c r="K252" t="str">
        <f>VLOOKUP(A252,'Calendrier 2025-2026'!$P$7:$Q$37,2,FALSE)</f>
        <v>Centre</v>
      </c>
    </row>
    <row r="253" spans="1:11">
      <c r="A253" s="10">
        <f t="shared" si="19"/>
        <v>45995</v>
      </c>
      <c r="B253" t="str">
        <f t="shared" si="20"/>
        <v>14:00</v>
      </c>
      <c r="C253" t="str">
        <f t="shared" si="21"/>
        <v>17:00</v>
      </c>
      <c r="D253" t="str">
        <f t="shared" si="18"/>
        <v>Centre</v>
      </c>
      <c r="E253">
        <f t="shared" si="17"/>
        <v>1</v>
      </c>
      <c r="F253">
        <f>'Fiche formation'!$E$25</f>
        <v>0</v>
      </c>
      <c r="G253">
        <f>Salle!$B$1</f>
        <v>0</v>
      </c>
      <c r="H253" t="str">
        <f>'Fiche formation'!$C$14</f>
        <v>LG3 INFO</v>
      </c>
      <c r="K253" t="str">
        <f>VLOOKUP(A253,'Calendrier 2025-2026'!$P$7:$Q$37,2,FALSE)</f>
        <v>Centre</v>
      </c>
    </row>
    <row r="254" spans="1:11">
      <c r="A254" s="10">
        <f t="shared" si="19"/>
        <v>45996</v>
      </c>
      <c r="B254" t="str">
        <f t="shared" si="20"/>
        <v>08:00</v>
      </c>
      <c r="C254" t="str">
        <f t="shared" si="21"/>
        <v>12:00</v>
      </c>
      <c r="D254" t="str">
        <f t="shared" si="18"/>
        <v>Centre</v>
      </c>
      <c r="E254">
        <f t="shared" si="17"/>
        <v>1</v>
      </c>
      <c r="F254">
        <f>'Fiche formation'!$E$25</f>
        <v>0</v>
      </c>
      <c r="G254">
        <f>Salle!$B$1</f>
        <v>0</v>
      </c>
      <c r="H254" t="str">
        <f>'Fiche formation'!$C$14</f>
        <v>LG3 INFO</v>
      </c>
      <c r="K254" t="str">
        <f>VLOOKUP(A254,'Calendrier 2025-2026'!$P$7:$Q$37,2,FALSE)</f>
        <v>Centre</v>
      </c>
    </row>
    <row r="255" spans="1:11">
      <c r="A255" s="10">
        <f t="shared" si="19"/>
        <v>45996</v>
      </c>
      <c r="B255" t="str">
        <f t="shared" si="20"/>
        <v>14:00</v>
      </c>
      <c r="C255" t="str">
        <f t="shared" si="21"/>
        <v>17:00</v>
      </c>
      <c r="D255" t="str">
        <f t="shared" si="18"/>
        <v>Centre</v>
      </c>
      <c r="E255">
        <f t="shared" si="17"/>
        <v>1</v>
      </c>
      <c r="F255">
        <f>'Fiche formation'!$E$25</f>
        <v>0</v>
      </c>
      <c r="G255">
        <f>Salle!$B$1</f>
        <v>0</v>
      </c>
      <c r="H255" t="str">
        <f>'Fiche formation'!$C$14</f>
        <v>LG3 INFO</v>
      </c>
      <c r="K255" t="str">
        <f>VLOOKUP(A255,'Calendrier 2025-2026'!$P$7:$Q$37,2,FALSE)</f>
        <v>Centre</v>
      </c>
    </row>
    <row r="256" spans="1:11">
      <c r="A256" s="10">
        <f t="shared" si="19"/>
        <v>45997</v>
      </c>
      <c r="B256" t="str">
        <f t="shared" si="20"/>
        <v/>
      </c>
      <c r="C256" t="str">
        <f t="shared" si="21"/>
        <v/>
      </c>
      <c r="D256">
        <f t="shared" si="18"/>
        <v>0</v>
      </c>
      <c r="E256" t="str">
        <f t="shared" ref="E256:E319" si="22">IF(K256=0,"",IF(OR(K256="Entreprise",K256="Révisions"),0,1))</f>
        <v/>
      </c>
      <c r="F256">
        <f>'Fiche formation'!$E$25</f>
        <v>0</v>
      </c>
      <c r="G256">
        <f>Salle!$B$1</f>
        <v>0</v>
      </c>
      <c r="H256" t="str">
        <f>'Fiche formation'!$C$14</f>
        <v>LG3 INFO</v>
      </c>
      <c r="K256">
        <f>VLOOKUP(A256,'Calendrier 2025-2026'!$P$7:$Q$37,2,FALSE)</f>
        <v>0</v>
      </c>
    </row>
    <row r="257" spans="1:11">
      <c r="A257" s="10">
        <f t="shared" si="19"/>
        <v>45997</v>
      </c>
      <c r="B257" t="str">
        <f t="shared" si="20"/>
        <v/>
      </c>
      <c r="C257" t="str">
        <f t="shared" si="21"/>
        <v/>
      </c>
      <c r="D257">
        <f t="shared" ref="D257:D320" si="23">K257</f>
        <v>0</v>
      </c>
      <c r="E257" t="str">
        <f t="shared" si="22"/>
        <v/>
      </c>
      <c r="F257">
        <f>'Fiche formation'!$E$25</f>
        <v>0</v>
      </c>
      <c r="G257">
        <f>Salle!$B$1</f>
        <v>0</v>
      </c>
      <c r="H257" t="str">
        <f>'Fiche formation'!$C$14</f>
        <v>LG3 INFO</v>
      </c>
      <c r="K257">
        <f>VLOOKUP(A257,'Calendrier 2025-2026'!$P$7:$Q$37,2,FALSE)</f>
        <v>0</v>
      </c>
    </row>
    <row r="258" spans="1:11">
      <c r="A258" s="10">
        <f t="shared" ref="A258:A321" si="24">IF(A257=A256,A257+1,A257)</f>
        <v>45998</v>
      </c>
      <c r="B258" t="str">
        <f t="shared" si="20"/>
        <v/>
      </c>
      <c r="C258" t="str">
        <f t="shared" si="21"/>
        <v/>
      </c>
      <c r="D258">
        <f t="shared" si="23"/>
        <v>0</v>
      </c>
      <c r="E258" t="str">
        <f t="shared" si="22"/>
        <v/>
      </c>
      <c r="F258">
        <f>'Fiche formation'!$E$25</f>
        <v>0</v>
      </c>
      <c r="G258">
        <f>Salle!$B$1</f>
        <v>0</v>
      </c>
      <c r="H258" t="str">
        <f>'Fiche formation'!$C$14</f>
        <v>LG3 INFO</v>
      </c>
      <c r="K258">
        <f>VLOOKUP(A258,'Calendrier 2025-2026'!$P$7:$Q$37,2,FALSE)</f>
        <v>0</v>
      </c>
    </row>
    <row r="259" spans="1:11">
      <c r="A259" s="10">
        <f t="shared" si="24"/>
        <v>45998</v>
      </c>
      <c r="B259" t="str">
        <f t="shared" ref="B259:B322" si="25">IF(K259=0,"",IF($A259=$A258,"14:00","08:00"))</f>
        <v/>
      </c>
      <c r="C259" t="str">
        <f t="shared" ref="C259:C322" si="26">IF(K259=0,"",IF($A259=$A258,"17:00","12:00"))</f>
        <v/>
      </c>
      <c r="D259">
        <f t="shared" si="23"/>
        <v>0</v>
      </c>
      <c r="E259" t="str">
        <f t="shared" si="22"/>
        <v/>
      </c>
      <c r="F259">
        <f>'Fiche formation'!$E$25</f>
        <v>0</v>
      </c>
      <c r="G259">
        <f>Salle!$B$1</f>
        <v>0</v>
      </c>
      <c r="H259" t="str">
        <f>'Fiche formation'!$C$14</f>
        <v>LG3 INFO</v>
      </c>
      <c r="K259">
        <f>VLOOKUP(A259,'Calendrier 2025-2026'!$P$7:$Q$37,2,FALSE)</f>
        <v>0</v>
      </c>
    </row>
    <row r="260" spans="1:11">
      <c r="A260" s="10">
        <f t="shared" si="24"/>
        <v>45999</v>
      </c>
      <c r="B260" t="str">
        <f t="shared" si="25"/>
        <v>08:00</v>
      </c>
      <c r="C260" t="str">
        <f t="shared" si="26"/>
        <v>12:00</v>
      </c>
      <c r="D260" t="str">
        <f t="shared" si="23"/>
        <v>Centre</v>
      </c>
      <c r="E260">
        <f t="shared" si="22"/>
        <v>1</v>
      </c>
      <c r="F260">
        <f>'Fiche formation'!$E$25</f>
        <v>0</v>
      </c>
      <c r="G260">
        <f>Salle!$B$1</f>
        <v>0</v>
      </c>
      <c r="H260" t="str">
        <f>'Fiche formation'!$C$14</f>
        <v>LG3 INFO</v>
      </c>
      <c r="K260" t="str">
        <f>VLOOKUP(A260,'Calendrier 2025-2026'!$P$7:$Q$37,2,FALSE)</f>
        <v>Centre</v>
      </c>
    </row>
    <row r="261" spans="1:11">
      <c r="A261" s="10">
        <f t="shared" si="24"/>
        <v>45999</v>
      </c>
      <c r="B261" t="str">
        <f t="shared" si="25"/>
        <v>14:00</v>
      </c>
      <c r="C261" t="str">
        <f t="shared" si="26"/>
        <v>17:00</v>
      </c>
      <c r="D261" t="str">
        <f t="shared" si="23"/>
        <v>Centre</v>
      </c>
      <c r="E261">
        <f t="shared" si="22"/>
        <v>1</v>
      </c>
      <c r="F261">
        <f>'Fiche formation'!$E$25</f>
        <v>0</v>
      </c>
      <c r="G261">
        <f>Salle!$B$1</f>
        <v>0</v>
      </c>
      <c r="H261" t="str">
        <f>'Fiche formation'!$C$14</f>
        <v>LG3 INFO</v>
      </c>
      <c r="K261" t="str">
        <f>VLOOKUP(A261,'Calendrier 2025-2026'!$P$7:$Q$37,2,FALSE)</f>
        <v>Centre</v>
      </c>
    </row>
    <row r="262" spans="1:11">
      <c r="A262" s="10">
        <f t="shared" si="24"/>
        <v>46000</v>
      </c>
      <c r="B262" t="str">
        <f t="shared" si="25"/>
        <v>08:00</v>
      </c>
      <c r="C262" t="str">
        <f t="shared" si="26"/>
        <v>12:00</v>
      </c>
      <c r="D262" t="str">
        <f t="shared" si="23"/>
        <v>Centre</v>
      </c>
      <c r="E262">
        <f t="shared" si="22"/>
        <v>1</v>
      </c>
      <c r="F262">
        <f>'Fiche formation'!$E$25</f>
        <v>0</v>
      </c>
      <c r="G262">
        <f>Salle!$B$1</f>
        <v>0</v>
      </c>
      <c r="H262" t="str">
        <f>'Fiche formation'!$C$14</f>
        <v>LG3 INFO</v>
      </c>
      <c r="K262" t="str">
        <f>VLOOKUP(A262,'Calendrier 2025-2026'!$P$7:$Q$37,2,FALSE)</f>
        <v>Centre</v>
      </c>
    </row>
    <row r="263" spans="1:11">
      <c r="A263" s="10">
        <f t="shared" si="24"/>
        <v>46000</v>
      </c>
      <c r="B263" t="str">
        <f t="shared" si="25"/>
        <v>14:00</v>
      </c>
      <c r="C263" t="str">
        <f t="shared" si="26"/>
        <v>17:00</v>
      </c>
      <c r="D263" t="str">
        <f t="shared" si="23"/>
        <v>Centre</v>
      </c>
      <c r="E263">
        <f t="shared" si="22"/>
        <v>1</v>
      </c>
      <c r="F263">
        <f>'Fiche formation'!$E$25</f>
        <v>0</v>
      </c>
      <c r="G263">
        <f>Salle!$B$1</f>
        <v>0</v>
      </c>
      <c r="H263" t="str">
        <f>'Fiche formation'!$C$14</f>
        <v>LG3 INFO</v>
      </c>
      <c r="K263" t="str">
        <f>VLOOKUP(A263,'Calendrier 2025-2026'!$P$7:$Q$37,2,FALSE)</f>
        <v>Centre</v>
      </c>
    </row>
    <row r="264" spans="1:11">
      <c r="A264" s="10">
        <f t="shared" si="24"/>
        <v>46001</v>
      </c>
      <c r="B264" t="str">
        <f t="shared" si="25"/>
        <v>08:00</v>
      </c>
      <c r="C264" t="str">
        <f t="shared" si="26"/>
        <v>12:00</v>
      </c>
      <c r="D264" t="str">
        <f t="shared" si="23"/>
        <v>Centre</v>
      </c>
      <c r="E264">
        <f t="shared" si="22"/>
        <v>1</v>
      </c>
      <c r="F264">
        <f>'Fiche formation'!$E$25</f>
        <v>0</v>
      </c>
      <c r="G264">
        <f>Salle!$B$1</f>
        <v>0</v>
      </c>
      <c r="H264" t="str">
        <f>'Fiche formation'!$C$14</f>
        <v>LG3 INFO</v>
      </c>
      <c r="K264" t="str">
        <f>VLOOKUP(A264,'Calendrier 2025-2026'!$P$7:$Q$37,2,FALSE)</f>
        <v>Centre</v>
      </c>
    </row>
    <row r="265" spans="1:11">
      <c r="A265" s="10">
        <f t="shared" si="24"/>
        <v>46001</v>
      </c>
      <c r="B265" t="str">
        <f t="shared" si="25"/>
        <v>14:00</v>
      </c>
      <c r="C265" t="str">
        <f t="shared" si="26"/>
        <v>17:00</v>
      </c>
      <c r="D265" t="str">
        <f t="shared" si="23"/>
        <v>Centre</v>
      </c>
      <c r="E265">
        <f t="shared" si="22"/>
        <v>1</v>
      </c>
      <c r="F265">
        <f>'Fiche formation'!$E$25</f>
        <v>0</v>
      </c>
      <c r="G265">
        <f>Salle!$B$1</f>
        <v>0</v>
      </c>
      <c r="H265" t="str">
        <f>'Fiche formation'!$C$14</f>
        <v>LG3 INFO</v>
      </c>
      <c r="K265" t="str">
        <f>VLOOKUP(A265,'Calendrier 2025-2026'!$P$7:$Q$37,2,FALSE)</f>
        <v>Centre</v>
      </c>
    </row>
    <row r="266" spans="1:11">
      <c r="A266" s="10">
        <f t="shared" si="24"/>
        <v>46002</v>
      </c>
      <c r="B266" t="str">
        <f t="shared" si="25"/>
        <v>08:00</v>
      </c>
      <c r="C266" t="str">
        <f t="shared" si="26"/>
        <v>12:00</v>
      </c>
      <c r="D266" t="str">
        <f t="shared" si="23"/>
        <v>Centre</v>
      </c>
      <c r="E266">
        <f t="shared" si="22"/>
        <v>1</v>
      </c>
      <c r="F266">
        <f>'Fiche formation'!$E$25</f>
        <v>0</v>
      </c>
      <c r="G266">
        <f>Salle!$B$1</f>
        <v>0</v>
      </c>
      <c r="H266" t="str">
        <f>'Fiche formation'!$C$14</f>
        <v>LG3 INFO</v>
      </c>
      <c r="K266" t="str">
        <f>VLOOKUP(A266,'Calendrier 2025-2026'!$P$7:$Q$37,2,FALSE)</f>
        <v>Centre</v>
      </c>
    </row>
    <row r="267" spans="1:11">
      <c r="A267" s="10">
        <f t="shared" si="24"/>
        <v>46002</v>
      </c>
      <c r="B267" t="str">
        <f t="shared" si="25"/>
        <v>14:00</v>
      </c>
      <c r="C267" t="str">
        <f t="shared" si="26"/>
        <v>17:00</v>
      </c>
      <c r="D267" t="str">
        <f t="shared" si="23"/>
        <v>Centre</v>
      </c>
      <c r="E267">
        <f t="shared" si="22"/>
        <v>1</v>
      </c>
      <c r="F267">
        <f>'Fiche formation'!$E$25</f>
        <v>0</v>
      </c>
      <c r="G267">
        <f>Salle!$B$1</f>
        <v>0</v>
      </c>
      <c r="H267" t="str">
        <f>'Fiche formation'!$C$14</f>
        <v>LG3 INFO</v>
      </c>
      <c r="K267" t="str">
        <f>VLOOKUP(A267,'Calendrier 2025-2026'!$P$7:$Q$37,2,FALSE)</f>
        <v>Centre</v>
      </c>
    </row>
    <row r="268" spans="1:11">
      <c r="A268" s="10">
        <f t="shared" si="24"/>
        <v>46003</v>
      </c>
      <c r="B268" t="str">
        <f t="shared" si="25"/>
        <v>08:00</v>
      </c>
      <c r="C268" t="str">
        <f t="shared" si="26"/>
        <v>12:00</v>
      </c>
      <c r="D268" t="str">
        <f t="shared" si="23"/>
        <v>Centre</v>
      </c>
      <c r="E268">
        <f t="shared" si="22"/>
        <v>1</v>
      </c>
      <c r="F268">
        <f>'Fiche formation'!$E$25</f>
        <v>0</v>
      </c>
      <c r="G268">
        <f>Salle!$B$1</f>
        <v>0</v>
      </c>
      <c r="H268" t="str">
        <f>'Fiche formation'!$C$14</f>
        <v>LG3 INFO</v>
      </c>
      <c r="K268" t="str">
        <f>VLOOKUP(A268,'Calendrier 2025-2026'!$P$7:$Q$37,2,FALSE)</f>
        <v>Centre</v>
      </c>
    </row>
    <row r="269" spans="1:11">
      <c r="A269" s="10">
        <f t="shared" si="24"/>
        <v>46003</v>
      </c>
      <c r="B269" t="str">
        <f t="shared" si="25"/>
        <v>14:00</v>
      </c>
      <c r="C269" t="str">
        <f t="shared" si="26"/>
        <v>17:00</v>
      </c>
      <c r="D269" t="str">
        <f t="shared" si="23"/>
        <v>Centre</v>
      </c>
      <c r="E269">
        <f t="shared" si="22"/>
        <v>1</v>
      </c>
      <c r="F269">
        <f>'Fiche formation'!$E$25</f>
        <v>0</v>
      </c>
      <c r="G269">
        <f>Salle!$B$1</f>
        <v>0</v>
      </c>
      <c r="H269" t="str">
        <f>'Fiche formation'!$C$14</f>
        <v>LG3 INFO</v>
      </c>
      <c r="K269" t="str">
        <f>VLOOKUP(A269,'Calendrier 2025-2026'!$P$7:$Q$37,2,FALSE)</f>
        <v>Centre</v>
      </c>
    </row>
    <row r="270" spans="1:11">
      <c r="A270" s="10">
        <f t="shared" si="24"/>
        <v>46004</v>
      </c>
      <c r="B270" t="str">
        <f t="shared" si="25"/>
        <v/>
      </c>
      <c r="C270" t="str">
        <f t="shared" si="26"/>
        <v/>
      </c>
      <c r="D270">
        <f t="shared" si="23"/>
        <v>0</v>
      </c>
      <c r="E270" t="str">
        <f t="shared" si="22"/>
        <v/>
      </c>
      <c r="F270">
        <f>'Fiche formation'!$E$25</f>
        <v>0</v>
      </c>
      <c r="G270">
        <f>Salle!$B$1</f>
        <v>0</v>
      </c>
      <c r="H270" t="str">
        <f>'Fiche formation'!$C$14</f>
        <v>LG3 INFO</v>
      </c>
      <c r="K270">
        <f>VLOOKUP(A270,'Calendrier 2025-2026'!$P$7:$Q$37,2,FALSE)</f>
        <v>0</v>
      </c>
    </row>
    <row r="271" spans="1:11">
      <c r="A271" s="10">
        <f t="shared" si="24"/>
        <v>46004</v>
      </c>
      <c r="B271" t="str">
        <f t="shared" si="25"/>
        <v/>
      </c>
      <c r="C271" t="str">
        <f t="shared" si="26"/>
        <v/>
      </c>
      <c r="D271">
        <f t="shared" si="23"/>
        <v>0</v>
      </c>
      <c r="E271" t="str">
        <f t="shared" si="22"/>
        <v/>
      </c>
      <c r="F271">
        <f>'Fiche formation'!$E$25</f>
        <v>0</v>
      </c>
      <c r="G271">
        <f>Salle!$B$1</f>
        <v>0</v>
      </c>
      <c r="H271" t="str">
        <f>'Fiche formation'!$C$14</f>
        <v>LG3 INFO</v>
      </c>
      <c r="K271">
        <f>VLOOKUP(A271,'Calendrier 2025-2026'!$P$7:$Q$37,2,FALSE)</f>
        <v>0</v>
      </c>
    </row>
    <row r="272" spans="1:11">
      <c r="A272" s="10">
        <f t="shared" si="24"/>
        <v>46005</v>
      </c>
      <c r="B272" t="str">
        <f t="shared" si="25"/>
        <v/>
      </c>
      <c r="C272" t="str">
        <f t="shared" si="26"/>
        <v/>
      </c>
      <c r="D272">
        <f t="shared" si="23"/>
        <v>0</v>
      </c>
      <c r="E272" t="str">
        <f t="shared" si="22"/>
        <v/>
      </c>
      <c r="F272">
        <f>'Fiche formation'!$E$25</f>
        <v>0</v>
      </c>
      <c r="G272">
        <f>Salle!$B$1</f>
        <v>0</v>
      </c>
      <c r="H272" t="str">
        <f>'Fiche formation'!$C$14</f>
        <v>LG3 INFO</v>
      </c>
      <c r="K272">
        <f>VLOOKUP(A272,'Calendrier 2025-2026'!$P$7:$Q$37,2,FALSE)</f>
        <v>0</v>
      </c>
    </row>
    <row r="273" spans="1:11">
      <c r="A273" s="10">
        <f t="shared" si="24"/>
        <v>46005</v>
      </c>
      <c r="B273" t="str">
        <f t="shared" si="25"/>
        <v/>
      </c>
      <c r="C273" t="str">
        <f t="shared" si="26"/>
        <v/>
      </c>
      <c r="D273">
        <f t="shared" si="23"/>
        <v>0</v>
      </c>
      <c r="E273" t="str">
        <f t="shared" si="22"/>
        <v/>
      </c>
      <c r="F273">
        <f>'Fiche formation'!$E$25</f>
        <v>0</v>
      </c>
      <c r="G273">
        <f>Salle!$B$1</f>
        <v>0</v>
      </c>
      <c r="H273" t="str">
        <f>'Fiche formation'!$C$14</f>
        <v>LG3 INFO</v>
      </c>
      <c r="K273">
        <f>VLOOKUP(A273,'Calendrier 2025-2026'!$P$7:$Q$37,2,FALSE)</f>
        <v>0</v>
      </c>
    </row>
    <row r="274" spans="1:11">
      <c r="A274" s="10">
        <f t="shared" si="24"/>
        <v>46006</v>
      </c>
      <c r="B274" t="str">
        <f t="shared" si="25"/>
        <v>08:00</v>
      </c>
      <c r="C274" t="str">
        <f t="shared" si="26"/>
        <v>12:00</v>
      </c>
      <c r="D274" t="str">
        <f t="shared" si="23"/>
        <v>Entreprise</v>
      </c>
      <c r="E274">
        <f t="shared" si="22"/>
        <v>0</v>
      </c>
      <c r="F274">
        <f>'Fiche formation'!$E$25</f>
        <v>0</v>
      </c>
      <c r="G274">
        <f>Salle!$B$1</f>
        <v>0</v>
      </c>
      <c r="H274" t="str">
        <f>'Fiche formation'!$C$14</f>
        <v>LG3 INFO</v>
      </c>
      <c r="K274" t="str">
        <f>VLOOKUP(A274,'Calendrier 2025-2026'!$P$7:$Q$37,2,FALSE)</f>
        <v>Entreprise</v>
      </c>
    </row>
    <row r="275" spans="1:11">
      <c r="A275" s="10">
        <f t="shared" si="24"/>
        <v>46006</v>
      </c>
      <c r="B275" t="str">
        <f t="shared" si="25"/>
        <v>14:00</v>
      </c>
      <c r="C275" t="str">
        <f t="shared" si="26"/>
        <v>17:00</v>
      </c>
      <c r="D275" t="str">
        <f t="shared" si="23"/>
        <v>Entreprise</v>
      </c>
      <c r="E275">
        <f t="shared" si="22"/>
        <v>0</v>
      </c>
      <c r="F275">
        <f>'Fiche formation'!$E$25</f>
        <v>0</v>
      </c>
      <c r="G275">
        <f>Salle!$B$1</f>
        <v>0</v>
      </c>
      <c r="H275" t="str">
        <f>'Fiche formation'!$C$14</f>
        <v>LG3 INFO</v>
      </c>
      <c r="K275" t="str">
        <f>VLOOKUP(A275,'Calendrier 2025-2026'!$P$7:$Q$37,2,FALSE)</f>
        <v>Entreprise</v>
      </c>
    </row>
    <row r="276" spans="1:11">
      <c r="A276" s="10">
        <f t="shared" si="24"/>
        <v>46007</v>
      </c>
      <c r="B276" t="str">
        <f t="shared" si="25"/>
        <v>08:00</v>
      </c>
      <c r="C276" t="str">
        <f t="shared" si="26"/>
        <v>12:00</v>
      </c>
      <c r="D276" t="str">
        <f t="shared" si="23"/>
        <v>Entreprise</v>
      </c>
      <c r="E276">
        <f t="shared" si="22"/>
        <v>0</v>
      </c>
      <c r="F276">
        <f>'Fiche formation'!$E$25</f>
        <v>0</v>
      </c>
      <c r="G276">
        <f>Salle!$B$1</f>
        <v>0</v>
      </c>
      <c r="H276" t="str">
        <f>'Fiche formation'!$C$14</f>
        <v>LG3 INFO</v>
      </c>
      <c r="K276" t="str">
        <f>VLOOKUP(A276,'Calendrier 2025-2026'!$P$7:$Q$37,2,FALSE)</f>
        <v>Entreprise</v>
      </c>
    </row>
    <row r="277" spans="1:11">
      <c r="A277" s="10">
        <f t="shared" si="24"/>
        <v>46007</v>
      </c>
      <c r="B277" t="str">
        <f t="shared" si="25"/>
        <v>14:00</v>
      </c>
      <c r="C277" t="str">
        <f t="shared" si="26"/>
        <v>17:00</v>
      </c>
      <c r="D277" t="str">
        <f t="shared" si="23"/>
        <v>Entreprise</v>
      </c>
      <c r="E277">
        <f t="shared" si="22"/>
        <v>0</v>
      </c>
      <c r="F277">
        <f>'Fiche formation'!$E$25</f>
        <v>0</v>
      </c>
      <c r="G277">
        <f>Salle!$B$1</f>
        <v>0</v>
      </c>
      <c r="H277" t="str">
        <f>'Fiche formation'!$C$14</f>
        <v>LG3 INFO</v>
      </c>
      <c r="K277" t="str">
        <f>VLOOKUP(A277,'Calendrier 2025-2026'!$P$7:$Q$37,2,FALSE)</f>
        <v>Entreprise</v>
      </c>
    </row>
    <row r="278" spans="1:11">
      <c r="A278" s="10">
        <f t="shared" si="24"/>
        <v>46008</v>
      </c>
      <c r="B278" t="str">
        <f t="shared" si="25"/>
        <v>08:00</v>
      </c>
      <c r="C278" t="str">
        <f t="shared" si="26"/>
        <v>12:00</v>
      </c>
      <c r="D278" t="str">
        <f t="shared" si="23"/>
        <v>Entreprise</v>
      </c>
      <c r="E278">
        <f t="shared" si="22"/>
        <v>0</v>
      </c>
      <c r="F278">
        <f>'Fiche formation'!$E$25</f>
        <v>0</v>
      </c>
      <c r="G278">
        <f>Salle!$B$1</f>
        <v>0</v>
      </c>
      <c r="H278" t="str">
        <f>'Fiche formation'!$C$14</f>
        <v>LG3 INFO</v>
      </c>
      <c r="K278" t="str">
        <f>VLOOKUP(A278,'Calendrier 2025-2026'!$P$7:$Q$37,2,FALSE)</f>
        <v>Entreprise</v>
      </c>
    </row>
    <row r="279" spans="1:11">
      <c r="A279" s="10">
        <f t="shared" si="24"/>
        <v>46008</v>
      </c>
      <c r="B279" t="str">
        <f t="shared" si="25"/>
        <v>14:00</v>
      </c>
      <c r="C279" t="str">
        <f t="shared" si="26"/>
        <v>17:00</v>
      </c>
      <c r="D279" t="str">
        <f t="shared" si="23"/>
        <v>Entreprise</v>
      </c>
      <c r="E279">
        <f t="shared" si="22"/>
        <v>0</v>
      </c>
      <c r="F279">
        <f>'Fiche formation'!$E$25</f>
        <v>0</v>
      </c>
      <c r="G279">
        <f>Salle!$B$1</f>
        <v>0</v>
      </c>
      <c r="H279" t="str">
        <f>'Fiche formation'!$C$14</f>
        <v>LG3 INFO</v>
      </c>
      <c r="K279" t="str">
        <f>VLOOKUP(A279,'Calendrier 2025-2026'!$P$7:$Q$37,2,FALSE)</f>
        <v>Entreprise</v>
      </c>
    </row>
    <row r="280" spans="1:11">
      <c r="A280" s="10">
        <f t="shared" si="24"/>
        <v>46009</v>
      </c>
      <c r="B280" t="str">
        <f t="shared" si="25"/>
        <v>08:00</v>
      </c>
      <c r="C280" t="str">
        <f t="shared" si="26"/>
        <v>12:00</v>
      </c>
      <c r="D280" t="str">
        <f t="shared" si="23"/>
        <v>Entreprise</v>
      </c>
      <c r="E280">
        <f t="shared" si="22"/>
        <v>0</v>
      </c>
      <c r="F280">
        <f>'Fiche formation'!$E$25</f>
        <v>0</v>
      </c>
      <c r="G280">
        <f>Salle!$B$1</f>
        <v>0</v>
      </c>
      <c r="H280" t="str">
        <f>'Fiche formation'!$C$14</f>
        <v>LG3 INFO</v>
      </c>
      <c r="K280" t="str">
        <f>VLOOKUP(A280,'Calendrier 2025-2026'!$P$7:$Q$37,2,FALSE)</f>
        <v>Entreprise</v>
      </c>
    </row>
    <row r="281" spans="1:11">
      <c r="A281" s="10">
        <f t="shared" si="24"/>
        <v>46009</v>
      </c>
      <c r="B281" t="str">
        <f t="shared" si="25"/>
        <v>14:00</v>
      </c>
      <c r="C281" t="str">
        <f t="shared" si="26"/>
        <v>17:00</v>
      </c>
      <c r="D281" t="str">
        <f t="shared" si="23"/>
        <v>Entreprise</v>
      </c>
      <c r="E281">
        <f t="shared" si="22"/>
        <v>0</v>
      </c>
      <c r="F281">
        <f>'Fiche formation'!$E$25</f>
        <v>0</v>
      </c>
      <c r="G281">
        <f>Salle!$B$1</f>
        <v>0</v>
      </c>
      <c r="H281" t="str">
        <f>'Fiche formation'!$C$14</f>
        <v>LG3 INFO</v>
      </c>
      <c r="K281" t="str">
        <f>VLOOKUP(A281,'Calendrier 2025-2026'!$P$7:$Q$37,2,FALSE)</f>
        <v>Entreprise</v>
      </c>
    </row>
    <row r="282" spans="1:11">
      <c r="A282" s="10">
        <f t="shared" si="24"/>
        <v>46010</v>
      </c>
      <c r="B282" t="str">
        <f t="shared" si="25"/>
        <v>08:00</v>
      </c>
      <c r="C282" t="str">
        <f t="shared" si="26"/>
        <v>12:00</v>
      </c>
      <c r="D282" t="str">
        <f t="shared" si="23"/>
        <v>Entreprise</v>
      </c>
      <c r="E282">
        <f t="shared" si="22"/>
        <v>0</v>
      </c>
      <c r="F282">
        <f>'Fiche formation'!$E$25</f>
        <v>0</v>
      </c>
      <c r="G282">
        <f>Salle!$B$1</f>
        <v>0</v>
      </c>
      <c r="H282" t="str">
        <f>'Fiche formation'!$C$14</f>
        <v>LG3 INFO</v>
      </c>
      <c r="K282" t="str">
        <f>VLOOKUP(A282,'Calendrier 2025-2026'!$P$7:$Q$37,2,FALSE)</f>
        <v>Entreprise</v>
      </c>
    </row>
    <row r="283" spans="1:11">
      <c r="A283" s="10">
        <f t="shared" si="24"/>
        <v>46010</v>
      </c>
      <c r="B283" t="str">
        <f t="shared" si="25"/>
        <v>14:00</v>
      </c>
      <c r="C283" t="str">
        <f t="shared" si="26"/>
        <v>17:00</v>
      </c>
      <c r="D283" t="str">
        <f t="shared" si="23"/>
        <v>Entreprise</v>
      </c>
      <c r="E283">
        <f t="shared" si="22"/>
        <v>0</v>
      </c>
      <c r="F283">
        <f>'Fiche formation'!$E$25</f>
        <v>0</v>
      </c>
      <c r="G283">
        <f>Salle!$B$1</f>
        <v>0</v>
      </c>
      <c r="H283" t="str">
        <f>'Fiche formation'!$C$14</f>
        <v>LG3 INFO</v>
      </c>
      <c r="K283" t="str">
        <f>VLOOKUP(A283,'Calendrier 2025-2026'!$P$7:$Q$37,2,FALSE)</f>
        <v>Entreprise</v>
      </c>
    </row>
    <row r="284" spans="1:11">
      <c r="A284" s="10">
        <f t="shared" si="24"/>
        <v>46011</v>
      </c>
      <c r="B284" t="str">
        <f t="shared" si="25"/>
        <v/>
      </c>
      <c r="C284" t="str">
        <f t="shared" si="26"/>
        <v/>
      </c>
      <c r="D284">
        <f t="shared" si="23"/>
        <v>0</v>
      </c>
      <c r="E284" t="str">
        <f t="shared" si="22"/>
        <v/>
      </c>
      <c r="F284">
        <f>'Fiche formation'!$E$25</f>
        <v>0</v>
      </c>
      <c r="G284">
        <f>Salle!$B$1</f>
        <v>0</v>
      </c>
      <c r="H284" t="str">
        <f>'Fiche formation'!$C$14</f>
        <v>LG3 INFO</v>
      </c>
      <c r="K284">
        <f>VLOOKUP(A284,'Calendrier 2025-2026'!$P$7:$Q$37,2,FALSE)</f>
        <v>0</v>
      </c>
    </row>
    <row r="285" spans="1:11">
      <c r="A285" s="10">
        <f t="shared" si="24"/>
        <v>46011</v>
      </c>
      <c r="B285" t="str">
        <f t="shared" si="25"/>
        <v/>
      </c>
      <c r="C285" t="str">
        <f t="shared" si="26"/>
        <v/>
      </c>
      <c r="D285">
        <f t="shared" si="23"/>
        <v>0</v>
      </c>
      <c r="E285" t="str">
        <f t="shared" si="22"/>
        <v/>
      </c>
      <c r="F285">
        <f>'Fiche formation'!$E$25</f>
        <v>0</v>
      </c>
      <c r="G285">
        <f>Salle!$B$1</f>
        <v>0</v>
      </c>
      <c r="H285" t="str">
        <f>'Fiche formation'!$C$14</f>
        <v>LG3 INFO</v>
      </c>
      <c r="K285">
        <f>VLOOKUP(A285,'Calendrier 2025-2026'!$P$7:$Q$37,2,FALSE)</f>
        <v>0</v>
      </c>
    </row>
    <row r="286" spans="1:11">
      <c r="A286" s="10">
        <f t="shared" si="24"/>
        <v>46012</v>
      </c>
      <c r="B286" t="str">
        <f t="shared" si="25"/>
        <v/>
      </c>
      <c r="C286" t="str">
        <f t="shared" si="26"/>
        <v/>
      </c>
      <c r="D286">
        <f t="shared" si="23"/>
        <v>0</v>
      </c>
      <c r="E286" t="str">
        <f t="shared" si="22"/>
        <v/>
      </c>
      <c r="F286">
        <f>'Fiche formation'!$E$25</f>
        <v>0</v>
      </c>
      <c r="G286">
        <f>Salle!$B$1</f>
        <v>0</v>
      </c>
      <c r="H286" t="str">
        <f>'Fiche formation'!$C$14</f>
        <v>LG3 INFO</v>
      </c>
      <c r="K286">
        <f>VLOOKUP(A286,'Calendrier 2025-2026'!$P$7:$Q$37,2,FALSE)</f>
        <v>0</v>
      </c>
    </row>
    <row r="287" spans="1:11">
      <c r="A287" s="10">
        <f t="shared" si="24"/>
        <v>46012</v>
      </c>
      <c r="B287" t="str">
        <f t="shared" si="25"/>
        <v/>
      </c>
      <c r="C287" t="str">
        <f t="shared" si="26"/>
        <v/>
      </c>
      <c r="D287">
        <f t="shared" si="23"/>
        <v>0</v>
      </c>
      <c r="E287" t="str">
        <f t="shared" si="22"/>
        <v/>
      </c>
      <c r="F287">
        <f>'Fiche formation'!$E$25</f>
        <v>0</v>
      </c>
      <c r="G287">
        <f>Salle!$B$1</f>
        <v>0</v>
      </c>
      <c r="H287" t="str">
        <f>'Fiche formation'!$C$14</f>
        <v>LG3 INFO</v>
      </c>
      <c r="K287">
        <f>VLOOKUP(A287,'Calendrier 2025-2026'!$P$7:$Q$37,2,FALSE)</f>
        <v>0</v>
      </c>
    </row>
    <row r="288" spans="1:11">
      <c r="A288" s="10">
        <f t="shared" si="24"/>
        <v>46013</v>
      </c>
      <c r="B288" t="str">
        <f t="shared" si="25"/>
        <v>08:00</v>
      </c>
      <c r="C288" t="str">
        <f t="shared" si="26"/>
        <v>12:00</v>
      </c>
      <c r="D288" t="str">
        <f t="shared" si="23"/>
        <v>Entreprise</v>
      </c>
      <c r="E288">
        <f t="shared" si="22"/>
        <v>0</v>
      </c>
      <c r="F288">
        <f>'Fiche formation'!$E$25</f>
        <v>0</v>
      </c>
      <c r="G288">
        <f>Salle!$B$1</f>
        <v>0</v>
      </c>
      <c r="H288" t="str">
        <f>'Fiche formation'!$C$14</f>
        <v>LG3 INFO</v>
      </c>
      <c r="K288" t="str">
        <f>VLOOKUP(A288,'Calendrier 2025-2026'!$P$7:$Q$37,2,FALSE)</f>
        <v>Entreprise</v>
      </c>
    </row>
    <row r="289" spans="1:11">
      <c r="A289" s="10">
        <f t="shared" si="24"/>
        <v>46013</v>
      </c>
      <c r="B289" t="str">
        <f t="shared" si="25"/>
        <v>14:00</v>
      </c>
      <c r="C289" t="str">
        <f t="shared" si="26"/>
        <v>17:00</v>
      </c>
      <c r="D289" t="str">
        <f t="shared" si="23"/>
        <v>Entreprise</v>
      </c>
      <c r="E289">
        <f t="shared" si="22"/>
        <v>0</v>
      </c>
      <c r="F289">
        <f>'Fiche formation'!$E$25</f>
        <v>0</v>
      </c>
      <c r="G289">
        <f>Salle!$B$1</f>
        <v>0</v>
      </c>
      <c r="H289" t="str">
        <f>'Fiche formation'!$C$14</f>
        <v>LG3 INFO</v>
      </c>
      <c r="K289" t="str">
        <f>VLOOKUP(A289,'Calendrier 2025-2026'!$P$7:$Q$37,2,FALSE)</f>
        <v>Entreprise</v>
      </c>
    </row>
    <row r="290" spans="1:11">
      <c r="A290" s="10">
        <f t="shared" si="24"/>
        <v>46014</v>
      </c>
      <c r="B290" t="str">
        <f t="shared" si="25"/>
        <v>08:00</v>
      </c>
      <c r="C290" t="str">
        <f t="shared" si="26"/>
        <v>12:00</v>
      </c>
      <c r="D290" t="str">
        <f t="shared" si="23"/>
        <v>Entreprise</v>
      </c>
      <c r="E290">
        <f t="shared" si="22"/>
        <v>0</v>
      </c>
      <c r="F290">
        <f>'Fiche formation'!$E$25</f>
        <v>0</v>
      </c>
      <c r="G290">
        <f>Salle!$B$1</f>
        <v>0</v>
      </c>
      <c r="H290" t="str">
        <f>'Fiche formation'!$C$14</f>
        <v>LG3 INFO</v>
      </c>
      <c r="K290" t="str">
        <f>VLOOKUP(A290,'Calendrier 2025-2026'!$P$7:$Q$37,2,FALSE)</f>
        <v>Entreprise</v>
      </c>
    </row>
    <row r="291" spans="1:11">
      <c r="A291" s="10">
        <f t="shared" si="24"/>
        <v>46014</v>
      </c>
      <c r="B291" t="str">
        <f t="shared" si="25"/>
        <v>14:00</v>
      </c>
      <c r="C291" t="str">
        <f t="shared" si="26"/>
        <v>17:00</v>
      </c>
      <c r="D291" t="str">
        <f t="shared" si="23"/>
        <v>Entreprise</v>
      </c>
      <c r="E291">
        <f t="shared" si="22"/>
        <v>0</v>
      </c>
      <c r="F291">
        <f>'Fiche formation'!$E$25</f>
        <v>0</v>
      </c>
      <c r="G291">
        <f>Salle!$B$1</f>
        <v>0</v>
      </c>
      <c r="H291" t="str">
        <f>'Fiche formation'!$C$14</f>
        <v>LG3 INFO</v>
      </c>
      <c r="K291" t="str">
        <f>VLOOKUP(A291,'Calendrier 2025-2026'!$P$7:$Q$37,2,FALSE)</f>
        <v>Entreprise</v>
      </c>
    </row>
    <row r="292" spans="1:11">
      <c r="A292" s="10">
        <f t="shared" si="24"/>
        <v>46015</v>
      </c>
      <c r="B292" t="str">
        <f t="shared" si="25"/>
        <v>08:00</v>
      </c>
      <c r="C292" t="str">
        <f t="shared" si="26"/>
        <v>12:00</v>
      </c>
      <c r="D292" t="str">
        <f t="shared" si="23"/>
        <v>Entreprise</v>
      </c>
      <c r="E292">
        <f t="shared" si="22"/>
        <v>0</v>
      </c>
      <c r="F292">
        <f>'Fiche formation'!$E$25</f>
        <v>0</v>
      </c>
      <c r="G292">
        <f>Salle!$B$1</f>
        <v>0</v>
      </c>
      <c r="H292" t="str">
        <f>'Fiche formation'!$C$14</f>
        <v>LG3 INFO</v>
      </c>
      <c r="K292" t="str">
        <f>VLOOKUP(A292,'Calendrier 2025-2026'!$P$7:$Q$37,2,FALSE)</f>
        <v>Entreprise</v>
      </c>
    </row>
    <row r="293" spans="1:11">
      <c r="A293" s="10">
        <f t="shared" si="24"/>
        <v>46015</v>
      </c>
      <c r="B293" t="str">
        <f t="shared" si="25"/>
        <v>14:00</v>
      </c>
      <c r="C293" t="str">
        <f t="shared" si="26"/>
        <v>17:00</v>
      </c>
      <c r="D293" t="str">
        <f t="shared" si="23"/>
        <v>Entreprise</v>
      </c>
      <c r="E293">
        <f t="shared" si="22"/>
        <v>0</v>
      </c>
      <c r="F293">
        <f>'Fiche formation'!$E$25</f>
        <v>0</v>
      </c>
      <c r="G293">
        <f>Salle!$B$1</f>
        <v>0</v>
      </c>
      <c r="H293" t="str">
        <f>'Fiche formation'!$C$14</f>
        <v>LG3 INFO</v>
      </c>
      <c r="K293" t="str">
        <f>VLOOKUP(A293,'Calendrier 2025-2026'!$P$7:$Q$37,2,FALSE)</f>
        <v>Entreprise</v>
      </c>
    </row>
    <row r="294" spans="1:11">
      <c r="A294" s="10">
        <f t="shared" si="24"/>
        <v>46016</v>
      </c>
      <c r="B294" t="str">
        <f t="shared" si="25"/>
        <v/>
      </c>
      <c r="C294" t="str">
        <f t="shared" si="26"/>
        <v/>
      </c>
      <c r="D294">
        <f t="shared" si="23"/>
        <v>0</v>
      </c>
      <c r="E294" t="str">
        <f t="shared" si="22"/>
        <v/>
      </c>
      <c r="F294">
        <f>'Fiche formation'!$E$25</f>
        <v>0</v>
      </c>
      <c r="G294">
        <f>Salle!$B$1</f>
        <v>0</v>
      </c>
      <c r="H294" t="str">
        <f>'Fiche formation'!$C$14</f>
        <v>LG3 INFO</v>
      </c>
      <c r="K294">
        <f>VLOOKUP(A294,'Calendrier 2025-2026'!$P$7:$Q$37,2,FALSE)</f>
        <v>0</v>
      </c>
    </row>
    <row r="295" spans="1:11">
      <c r="A295" s="10">
        <f t="shared" si="24"/>
        <v>46016</v>
      </c>
      <c r="B295" t="str">
        <f t="shared" si="25"/>
        <v/>
      </c>
      <c r="C295" t="str">
        <f t="shared" si="26"/>
        <v/>
      </c>
      <c r="D295">
        <f t="shared" si="23"/>
        <v>0</v>
      </c>
      <c r="E295" t="str">
        <f t="shared" si="22"/>
        <v/>
      </c>
      <c r="F295">
        <f>'Fiche formation'!$E$25</f>
        <v>0</v>
      </c>
      <c r="G295">
        <f>Salle!$B$1</f>
        <v>0</v>
      </c>
      <c r="H295" t="str">
        <f>'Fiche formation'!$C$14</f>
        <v>LG3 INFO</v>
      </c>
      <c r="K295">
        <f>VLOOKUP(A295,'Calendrier 2025-2026'!$P$7:$Q$37,2,FALSE)</f>
        <v>0</v>
      </c>
    </row>
    <row r="296" spans="1:11">
      <c r="A296" s="10">
        <f t="shared" si="24"/>
        <v>46017</v>
      </c>
      <c r="B296" t="str">
        <f t="shared" si="25"/>
        <v>08:00</v>
      </c>
      <c r="C296" t="str">
        <f t="shared" si="26"/>
        <v>12:00</v>
      </c>
      <c r="D296" t="str">
        <f t="shared" si="23"/>
        <v>Entreprise</v>
      </c>
      <c r="E296">
        <f t="shared" si="22"/>
        <v>0</v>
      </c>
      <c r="F296">
        <f>'Fiche formation'!$E$25</f>
        <v>0</v>
      </c>
      <c r="G296">
        <f>Salle!$B$1</f>
        <v>0</v>
      </c>
      <c r="H296" t="str">
        <f>'Fiche formation'!$C$14</f>
        <v>LG3 INFO</v>
      </c>
      <c r="K296" t="str">
        <f>VLOOKUP(A296,'Calendrier 2025-2026'!$P$7:$Q$37,2,FALSE)</f>
        <v>Entreprise</v>
      </c>
    </row>
    <row r="297" spans="1:11">
      <c r="A297" s="10">
        <f t="shared" si="24"/>
        <v>46017</v>
      </c>
      <c r="B297" t="str">
        <f t="shared" si="25"/>
        <v>14:00</v>
      </c>
      <c r="C297" t="str">
        <f t="shared" si="26"/>
        <v>17:00</v>
      </c>
      <c r="D297" t="str">
        <f t="shared" si="23"/>
        <v>Entreprise</v>
      </c>
      <c r="E297">
        <f t="shared" si="22"/>
        <v>0</v>
      </c>
      <c r="F297">
        <f>'Fiche formation'!$E$25</f>
        <v>0</v>
      </c>
      <c r="G297">
        <f>Salle!$B$1</f>
        <v>0</v>
      </c>
      <c r="H297" t="str">
        <f>'Fiche formation'!$C$14</f>
        <v>LG3 INFO</v>
      </c>
      <c r="K297" t="str">
        <f>VLOOKUP(A297,'Calendrier 2025-2026'!$P$7:$Q$37,2,FALSE)</f>
        <v>Entreprise</v>
      </c>
    </row>
    <row r="298" spans="1:11">
      <c r="A298" s="10">
        <f t="shared" si="24"/>
        <v>46018</v>
      </c>
      <c r="B298" t="str">
        <f t="shared" si="25"/>
        <v/>
      </c>
      <c r="C298" t="str">
        <f t="shared" si="26"/>
        <v/>
      </c>
      <c r="D298">
        <f t="shared" si="23"/>
        <v>0</v>
      </c>
      <c r="E298" t="str">
        <f t="shared" si="22"/>
        <v/>
      </c>
      <c r="F298">
        <f>'Fiche formation'!$E$25</f>
        <v>0</v>
      </c>
      <c r="G298">
        <f>Salle!$B$1</f>
        <v>0</v>
      </c>
      <c r="H298" t="str">
        <f>'Fiche formation'!$C$14</f>
        <v>LG3 INFO</v>
      </c>
      <c r="K298">
        <f>VLOOKUP(A298,'Calendrier 2025-2026'!$P$7:$Q$37,2,FALSE)</f>
        <v>0</v>
      </c>
    </row>
    <row r="299" spans="1:11">
      <c r="A299" s="10">
        <f t="shared" si="24"/>
        <v>46018</v>
      </c>
      <c r="B299" t="str">
        <f t="shared" si="25"/>
        <v/>
      </c>
      <c r="C299" t="str">
        <f t="shared" si="26"/>
        <v/>
      </c>
      <c r="D299">
        <f t="shared" si="23"/>
        <v>0</v>
      </c>
      <c r="E299" t="str">
        <f t="shared" si="22"/>
        <v/>
      </c>
      <c r="F299">
        <f>'Fiche formation'!$E$25</f>
        <v>0</v>
      </c>
      <c r="G299">
        <f>Salle!$B$1</f>
        <v>0</v>
      </c>
      <c r="H299" t="str">
        <f>'Fiche formation'!$C$14</f>
        <v>LG3 INFO</v>
      </c>
      <c r="K299">
        <f>VLOOKUP(A299,'Calendrier 2025-2026'!$P$7:$Q$37,2,FALSE)</f>
        <v>0</v>
      </c>
    </row>
    <row r="300" spans="1:11">
      <c r="A300" s="10">
        <f t="shared" si="24"/>
        <v>46019</v>
      </c>
      <c r="B300" t="str">
        <f t="shared" si="25"/>
        <v/>
      </c>
      <c r="C300" t="str">
        <f t="shared" si="26"/>
        <v/>
      </c>
      <c r="D300">
        <f t="shared" si="23"/>
        <v>0</v>
      </c>
      <c r="E300" t="str">
        <f t="shared" si="22"/>
        <v/>
      </c>
      <c r="F300">
        <f>'Fiche formation'!$E$25</f>
        <v>0</v>
      </c>
      <c r="G300">
        <f>Salle!$B$1</f>
        <v>0</v>
      </c>
      <c r="H300" t="str">
        <f>'Fiche formation'!$C$14</f>
        <v>LG3 INFO</v>
      </c>
      <c r="K300">
        <f>VLOOKUP(A300,'Calendrier 2025-2026'!$P$7:$Q$37,2,FALSE)</f>
        <v>0</v>
      </c>
    </row>
    <row r="301" spans="1:11">
      <c r="A301" s="10">
        <f t="shared" si="24"/>
        <v>46019</v>
      </c>
      <c r="B301" t="str">
        <f t="shared" si="25"/>
        <v/>
      </c>
      <c r="C301" t="str">
        <f t="shared" si="26"/>
        <v/>
      </c>
      <c r="D301">
        <f t="shared" si="23"/>
        <v>0</v>
      </c>
      <c r="E301" t="str">
        <f t="shared" si="22"/>
        <v/>
      </c>
      <c r="F301">
        <f>'Fiche formation'!$E$25</f>
        <v>0</v>
      </c>
      <c r="G301">
        <f>Salle!$B$1</f>
        <v>0</v>
      </c>
      <c r="H301" t="str">
        <f>'Fiche formation'!$C$14</f>
        <v>LG3 INFO</v>
      </c>
      <c r="K301">
        <f>VLOOKUP(A301,'Calendrier 2025-2026'!$P$7:$Q$37,2,FALSE)</f>
        <v>0</v>
      </c>
    </row>
    <row r="302" spans="1:11">
      <c r="A302" s="10">
        <f t="shared" si="24"/>
        <v>46020</v>
      </c>
      <c r="B302" t="str">
        <f t="shared" si="25"/>
        <v>08:00</v>
      </c>
      <c r="C302" t="str">
        <f t="shared" si="26"/>
        <v>12:00</v>
      </c>
      <c r="D302" t="str">
        <f t="shared" si="23"/>
        <v>Entreprise</v>
      </c>
      <c r="E302">
        <f t="shared" si="22"/>
        <v>0</v>
      </c>
      <c r="F302">
        <f>'Fiche formation'!$E$25</f>
        <v>0</v>
      </c>
      <c r="G302">
        <f>Salle!$B$1</f>
        <v>0</v>
      </c>
      <c r="H302" t="str">
        <f>'Fiche formation'!$C$14</f>
        <v>LG3 INFO</v>
      </c>
      <c r="K302" t="str">
        <f>VLOOKUP(A302,'Calendrier 2025-2026'!$P$7:$Q$37,2,FALSE)</f>
        <v>Entreprise</v>
      </c>
    </row>
    <row r="303" spans="1:11">
      <c r="A303" s="10">
        <f t="shared" si="24"/>
        <v>46020</v>
      </c>
      <c r="B303" t="str">
        <f t="shared" si="25"/>
        <v>14:00</v>
      </c>
      <c r="C303" t="str">
        <f t="shared" si="26"/>
        <v>17:00</v>
      </c>
      <c r="D303" t="str">
        <f t="shared" si="23"/>
        <v>Entreprise</v>
      </c>
      <c r="E303">
        <f t="shared" si="22"/>
        <v>0</v>
      </c>
      <c r="F303">
        <f>'Fiche formation'!$E$25</f>
        <v>0</v>
      </c>
      <c r="G303">
        <f>Salle!$B$1</f>
        <v>0</v>
      </c>
      <c r="H303" t="str">
        <f>'Fiche formation'!$C$14</f>
        <v>LG3 INFO</v>
      </c>
      <c r="K303" t="str">
        <f>VLOOKUP(A303,'Calendrier 2025-2026'!$P$7:$Q$37,2,FALSE)</f>
        <v>Entreprise</v>
      </c>
    </row>
    <row r="304" spans="1:11">
      <c r="A304" s="10">
        <f t="shared" si="24"/>
        <v>46021</v>
      </c>
      <c r="B304" t="str">
        <f t="shared" si="25"/>
        <v>08:00</v>
      </c>
      <c r="C304" t="str">
        <f t="shared" si="26"/>
        <v>12:00</v>
      </c>
      <c r="D304" t="str">
        <f t="shared" si="23"/>
        <v>Entreprise</v>
      </c>
      <c r="E304">
        <f t="shared" si="22"/>
        <v>0</v>
      </c>
      <c r="F304">
        <f>'Fiche formation'!$E$25</f>
        <v>0</v>
      </c>
      <c r="G304">
        <f>Salle!$B$1</f>
        <v>0</v>
      </c>
      <c r="H304" t="str">
        <f>'Fiche formation'!$C$14</f>
        <v>LG3 INFO</v>
      </c>
      <c r="K304" t="str">
        <f>VLOOKUP(A304,'Calendrier 2025-2026'!$P$7:$Q$37,2,FALSE)</f>
        <v>Entreprise</v>
      </c>
    </row>
    <row r="305" spans="1:11">
      <c r="A305" s="10">
        <f t="shared" si="24"/>
        <v>46021</v>
      </c>
      <c r="B305" t="str">
        <f t="shared" si="25"/>
        <v>14:00</v>
      </c>
      <c r="C305" t="str">
        <f t="shared" si="26"/>
        <v>17:00</v>
      </c>
      <c r="D305" t="str">
        <f t="shared" si="23"/>
        <v>Entreprise</v>
      </c>
      <c r="E305">
        <f t="shared" si="22"/>
        <v>0</v>
      </c>
      <c r="F305">
        <f>'Fiche formation'!$E$25</f>
        <v>0</v>
      </c>
      <c r="G305">
        <f>Salle!$B$1</f>
        <v>0</v>
      </c>
      <c r="H305" t="str">
        <f>'Fiche formation'!$C$14</f>
        <v>LG3 INFO</v>
      </c>
      <c r="K305" t="str">
        <f>VLOOKUP(A305,'Calendrier 2025-2026'!$P$7:$Q$37,2,FALSE)</f>
        <v>Entreprise</v>
      </c>
    </row>
    <row r="306" spans="1:11">
      <c r="A306" s="10">
        <f t="shared" si="24"/>
        <v>46022</v>
      </c>
      <c r="B306" t="str">
        <f t="shared" si="25"/>
        <v>08:00</v>
      </c>
      <c r="C306" t="str">
        <f t="shared" si="26"/>
        <v>12:00</v>
      </c>
      <c r="D306" t="str">
        <f t="shared" si="23"/>
        <v>Entreprise</v>
      </c>
      <c r="E306">
        <f t="shared" si="22"/>
        <v>0</v>
      </c>
      <c r="F306">
        <f>'Fiche formation'!$E$25</f>
        <v>0</v>
      </c>
      <c r="G306">
        <f>Salle!$B$1</f>
        <v>0</v>
      </c>
      <c r="H306" t="str">
        <f>'Fiche formation'!$C$14</f>
        <v>LG3 INFO</v>
      </c>
      <c r="K306" t="str">
        <f>VLOOKUP(A306,'Calendrier 2025-2026'!$P$7:$Q$37,2,FALSE)</f>
        <v>Entreprise</v>
      </c>
    </row>
    <row r="307" spans="1:11">
      <c r="A307" s="10">
        <f t="shared" si="24"/>
        <v>46022</v>
      </c>
      <c r="B307" t="str">
        <f t="shared" si="25"/>
        <v>14:00</v>
      </c>
      <c r="C307" t="str">
        <f t="shared" si="26"/>
        <v>17:00</v>
      </c>
      <c r="D307" t="str">
        <f t="shared" si="23"/>
        <v>Entreprise</v>
      </c>
      <c r="E307">
        <f t="shared" si="22"/>
        <v>0</v>
      </c>
      <c r="F307">
        <f>'Fiche formation'!$E$25</f>
        <v>0</v>
      </c>
      <c r="G307">
        <f>Salle!$B$1</f>
        <v>0</v>
      </c>
      <c r="H307" t="str">
        <f>'Fiche formation'!$C$14</f>
        <v>LG3 INFO</v>
      </c>
      <c r="K307" t="str">
        <f>VLOOKUP(A307,'Calendrier 2025-2026'!$P$7:$Q$37,2,FALSE)</f>
        <v>Entreprise</v>
      </c>
    </row>
    <row r="308" spans="1:11">
      <c r="A308" s="10">
        <f t="shared" si="24"/>
        <v>46023</v>
      </c>
      <c r="B308" t="str">
        <f t="shared" si="25"/>
        <v/>
      </c>
      <c r="C308" t="str">
        <f t="shared" si="26"/>
        <v/>
      </c>
      <c r="D308">
        <f t="shared" si="23"/>
        <v>0</v>
      </c>
      <c r="E308" t="str">
        <f t="shared" si="22"/>
        <v/>
      </c>
      <c r="F308">
        <f>'Fiche formation'!$E$25</f>
        <v>0</v>
      </c>
      <c r="G308">
        <f>Salle!$B$1</f>
        <v>0</v>
      </c>
      <c r="H308" t="str">
        <f>'Fiche formation'!$C$14</f>
        <v>LG3 INFO</v>
      </c>
      <c r="K308">
        <f>VLOOKUP(A308,'Calendrier 2025-2026'!$S$7:$T$37,2,FALSE)</f>
        <v>0</v>
      </c>
    </row>
    <row r="309" spans="1:11">
      <c r="A309" s="10">
        <f t="shared" si="24"/>
        <v>46023</v>
      </c>
      <c r="B309" t="str">
        <f t="shared" si="25"/>
        <v/>
      </c>
      <c r="C309" t="str">
        <f t="shared" si="26"/>
        <v/>
      </c>
      <c r="D309">
        <f t="shared" si="23"/>
        <v>0</v>
      </c>
      <c r="E309" t="str">
        <f t="shared" si="22"/>
        <v/>
      </c>
      <c r="F309">
        <f>'Fiche formation'!$E$25</f>
        <v>0</v>
      </c>
      <c r="G309">
        <f>Salle!$B$1</f>
        <v>0</v>
      </c>
      <c r="H309" t="str">
        <f>'Fiche formation'!$C$14</f>
        <v>LG3 INFO</v>
      </c>
      <c r="K309">
        <f>VLOOKUP(A309,'Calendrier 2025-2026'!$S$7:$T$37,2,FALSE)</f>
        <v>0</v>
      </c>
    </row>
    <row r="310" spans="1:11">
      <c r="A310" s="10">
        <f t="shared" si="24"/>
        <v>46024</v>
      </c>
      <c r="B310" t="str">
        <f t="shared" si="25"/>
        <v>08:00</v>
      </c>
      <c r="C310" t="str">
        <f t="shared" si="26"/>
        <v>12:00</v>
      </c>
      <c r="D310" t="str">
        <f t="shared" si="23"/>
        <v>Entreprise</v>
      </c>
      <c r="E310">
        <f t="shared" si="22"/>
        <v>0</v>
      </c>
      <c r="F310">
        <f>'Fiche formation'!$E$25</f>
        <v>0</v>
      </c>
      <c r="G310">
        <f>Salle!$B$1</f>
        <v>0</v>
      </c>
      <c r="H310" t="str">
        <f>'Fiche formation'!$C$14</f>
        <v>LG3 INFO</v>
      </c>
      <c r="K310" t="str">
        <f>VLOOKUP(A310,'Calendrier 2025-2026'!$S$7:$T$37,2,FALSE)</f>
        <v>Entreprise</v>
      </c>
    </row>
    <row r="311" spans="1:11">
      <c r="A311" s="10">
        <f t="shared" si="24"/>
        <v>46024</v>
      </c>
      <c r="B311" t="str">
        <f t="shared" si="25"/>
        <v>14:00</v>
      </c>
      <c r="C311" t="str">
        <f t="shared" si="26"/>
        <v>17:00</v>
      </c>
      <c r="D311" t="str">
        <f t="shared" si="23"/>
        <v>Entreprise</v>
      </c>
      <c r="E311">
        <f t="shared" si="22"/>
        <v>0</v>
      </c>
      <c r="F311">
        <f>'Fiche formation'!$E$25</f>
        <v>0</v>
      </c>
      <c r="G311">
        <f>Salle!$B$1</f>
        <v>0</v>
      </c>
      <c r="H311" t="str">
        <f>'Fiche formation'!$C$14</f>
        <v>LG3 INFO</v>
      </c>
      <c r="K311" t="str">
        <f>VLOOKUP(A311,'Calendrier 2025-2026'!$S$7:$T$37,2,FALSE)</f>
        <v>Entreprise</v>
      </c>
    </row>
    <row r="312" spans="1:11">
      <c r="A312" s="10">
        <f t="shared" si="24"/>
        <v>46025</v>
      </c>
      <c r="B312" t="str">
        <f t="shared" si="25"/>
        <v/>
      </c>
      <c r="C312" t="str">
        <f t="shared" si="26"/>
        <v/>
      </c>
      <c r="D312">
        <f t="shared" si="23"/>
        <v>0</v>
      </c>
      <c r="E312" t="str">
        <f t="shared" si="22"/>
        <v/>
      </c>
      <c r="F312">
        <f>'Fiche formation'!$E$25</f>
        <v>0</v>
      </c>
      <c r="G312">
        <f>Salle!$B$1</f>
        <v>0</v>
      </c>
      <c r="H312" t="str">
        <f>'Fiche formation'!$C$14</f>
        <v>LG3 INFO</v>
      </c>
      <c r="K312">
        <f>VLOOKUP(A312,'Calendrier 2025-2026'!$S$7:$T$37,2,FALSE)</f>
        <v>0</v>
      </c>
    </row>
    <row r="313" spans="1:11">
      <c r="A313" s="10">
        <f t="shared" si="24"/>
        <v>46025</v>
      </c>
      <c r="B313" t="str">
        <f t="shared" si="25"/>
        <v/>
      </c>
      <c r="C313" t="str">
        <f t="shared" si="26"/>
        <v/>
      </c>
      <c r="D313">
        <f t="shared" si="23"/>
        <v>0</v>
      </c>
      <c r="E313" t="str">
        <f t="shared" si="22"/>
        <v/>
      </c>
      <c r="F313">
        <f>'Fiche formation'!$E$25</f>
        <v>0</v>
      </c>
      <c r="G313">
        <f>Salle!$B$1</f>
        <v>0</v>
      </c>
      <c r="H313" t="str">
        <f>'Fiche formation'!$C$14</f>
        <v>LG3 INFO</v>
      </c>
      <c r="K313">
        <f>VLOOKUP(A313,'Calendrier 2025-2026'!$S$7:$T$37,2,FALSE)</f>
        <v>0</v>
      </c>
    </row>
    <row r="314" spans="1:11">
      <c r="A314" s="10">
        <f t="shared" si="24"/>
        <v>46026</v>
      </c>
      <c r="B314" t="str">
        <f t="shared" si="25"/>
        <v/>
      </c>
      <c r="C314" t="str">
        <f t="shared" si="26"/>
        <v/>
      </c>
      <c r="D314">
        <f t="shared" si="23"/>
        <v>0</v>
      </c>
      <c r="E314" t="str">
        <f t="shared" si="22"/>
        <v/>
      </c>
      <c r="F314">
        <f>'Fiche formation'!$E$25</f>
        <v>0</v>
      </c>
      <c r="G314">
        <f>Salle!$B$1</f>
        <v>0</v>
      </c>
      <c r="H314" t="str">
        <f>'Fiche formation'!$C$14</f>
        <v>LG3 INFO</v>
      </c>
      <c r="K314">
        <f>VLOOKUP(A314,'Calendrier 2025-2026'!$S$7:$T$37,2,FALSE)</f>
        <v>0</v>
      </c>
    </row>
    <row r="315" spans="1:11">
      <c r="A315" s="10">
        <f t="shared" si="24"/>
        <v>46026</v>
      </c>
      <c r="B315" t="str">
        <f t="shared" si="25"/>
        <v/>
      </c>
      <c r="C315" t="str">
        <f t="shared" si="26"/>
        <v/>
      </c>
      <c r="D315">
        <f t="shared" si="23"/>
        <v>0</v>
      </c>
      <c r="E315" t="str">
        <f t="shared" si="22"/>
        <v/>
      </c>
      <c r="F315">
        <f>'Fiche formation'!$E$25</f>
        <v>0</v>
      </c>
      <c r="G315">
        <f>Salle!$B$1</f>
        <v>0</v>
      </c>
      <c r="H315" t="str">
        <f>'Fiche formation'!$C$14</f>
        <v>LG3 INFO</v>
      </c>
      <c r="K315">
        <f>VLOOKUP(A315,'Calendrier 2025-2026'!$S$7:$T$37,2,FALSE)</f>
        <v>0</v>
      </c>
    </row>
    <row r="316" spans="1:11">
      <c r="A316" s="10">
        <f t="shared" si="24"/>
        <v>46027</v>
      </c>
      <c r="B316" t="str">
        <f t="shared" si="25"/>
        <v>08:00</v>
      </c>
      <c r="C316" t="str">
        <f t="shared" si="26"/>
        <v>12:00</v>
      </c>
      <c r="D316" t="str">
        <f t="shared" si="23"/>
        <v>Entreprise</v>
      </c>
      <c r="E316">
        <f t="shared" si="22"/>
        <v>0</v>
      </c>
      <c r="F316">
        <f>'Fiche formation'!$E$25</f>
        <v>0</v>
      </c>
      <c r="G316">
        <f>Salle!$B$1</f>
        <v>0</v>
      </c>
      <c r="H316" t="str">
        <f>'Fiche formation'!$C$14</f>
        <v>LG3 INFO</v>
      </c>
      <c r="K316" t="str">
        <f>VLOOKUP(A316,'Calendrier 2025-2026'!$S$7:$T$37,2,FALSE)</f>
        <v>Entreprise</v>
      </c>
    </row>
    <row r="317" spans="1:11">
      <c r="A317" s="10">
        <f t="shared" si="24"/>
        <v>46027</v>
      </c>
      <c r="B317" t="str">
        <f t="shared" si="25"/>
        <v>14:00</v>
      </c>
      <c r="C317" t="str">
        <f t="shared" si="26"/>
        <v>17:00</v>
      </c>
      <c r="D317" t="str">
        <f t="shared" si="23"/>
        <v>Entreprise</v>
      </c>
      <c r="E317">
        <f t="shared" si="22"/>
        <v>0</v>
      </c>
      <c r="F317">
        <f>'Fiche formation'!$E$25</f>
        <v>0</v>
      </c>
      <c r="G317">
        <f>Salle!$B$1</f>
        <v>0</v>
      </c>
      <c r="H317" t="str">
        <f>'Fiche formation'!$C$14</f>
        <v>LG3 INFO</v>
      </c>
      <c r="K317" t="str">
        <f>VLOOKUP(A317,'Calendrier 2025-2026'!$S$7:$T$37,2,FALSE)</f>
        <v>Entreprise</v>
      </c>
    </row>
    <row r="318" spans="1:11">
      <c r="A318" s="10">
        <f t="shared" si="24"/>
        <v>46028</v>
      </c>
      <c r="B318" t="str">
        <f t="shared" si="25"/>
        <v>08:00</v>
      </c>
      <c r="C318" t="str">
        <f t="shared" si="26"/>
        <v>12:00</v>
      </c>
      <c r="D318" t="str">
        <f t="shared" si="23"/>
        <v>Entreprise</v>
      </c>
      <c r="E318">
        <f t="shared" si="22"/>
        <v>0</v>
      </c>
      <c r="F318">
        <f>'Fiche formation'!$E$25</f>
        <v>0</v>
      </c>
      <c r="G318">
        <f>Salle!$B$1</f>
        <v>0</v>
      </c>
      <c r="H318" t="str">
        <f>'Fiche formation'!$C$14</f>
        <v>LG3 INFO</v>
      </c>
      <c r="K318" t="str">
        <f>VLOOKUP(A318,'Calendrier 2025-2026'!$S$7:$T$37,2,FALSE)</f>
        <v>Entreprise</v>
      </c>
    </row>
    <row r="319" spans="1:11">
      <c r="A319" s="10">
        <f t="shared" si="24"/>
        <v>46028</v>
      </c>
      <c r="B319" t="str">
        <f t="shared" si="25"/>
        <v>14:00</v>
      </c>
      <c r="C319" t="str">
        <f t="shared" si="26"/>
        <v>17:00</v>
      </c>
      <c r="D319" t="str">
        <f t="shared" si="23"/>
        <v>Entreprise</v>
      </c>
      <c r="E319">
        <f t="shared" si="22"/>
        <v>0</v>
      </c>
      <c r="F319">
        <f>'Fiche formation'!$E$25</f>
        <v>0</v>
      </c>
      <c r="G319">
        <f>Salle!$B$1</f>
        <v>0</v>
      </c>
      <c r="H319" t="str">
        <f>'Fiche formation'!$C$14</f>
        <v>LG3 INFO</v>
      </c>
      <c r="K319" t="str">
        <f>VLOOKUP(A319,'Calendrier 2025-2026'!$S$7:$T$37,2,FALSE)</f>
        <v>Entreprise</v>
      </c>
    </row>
    <row r="320" spans="1:11">
      <c r="A320" s="10">
        <f t="shared" si="24"/>
        <v>46029</v>
      </c>
      <c r="B320" t="str">
        <f t="shared" si="25"/>
        <v>08:00</v>
      </c>
      <c r="C320" t="str">
        <f t="shared" si="26"/>
        <v>12:00</v>
      </c>
      <c r="D320" t="str">
        <f t="shared" si="23"/>
        <v>Entreprise</v>
      </c>
      <c r="E320">
        <f t="shared" ref="E320:E383" si="27">IF(K320=0,"",IF(OR(K320="Entreprise",K320="Révisions"),0,1))</f>
        <v>0</v>
      </c>
      <c r="F320">
        <f>'Fiche formation'!$E$25</f>
        <v>0</v>
      </c>
      <c r="G320">
        <f>Salle!$B$1</f>
        <v>0</v>
      </c>
      <c r="H320" t="str">
        <f>'Fiche formation'!$C$14</f>
        <v>LG3 INFO</v>
      </c>
      <c r="K320" t="str">
        <f>VLOOKUP(A320,'Calendrier 2025-2026'!$S$7:$T$37,2,FALSE)</f>
        <v>Entreprise</v>
      </c>
    </row>
    <row r="321" spans="1:11">
      <c r="A321" s="10">
        <f t="shared" si="24"/>
        <v>46029</v>
      </c>
      <c r="B321" t="str">
        <f t="shared" si="25"/>
        <v>14:00</v>
      </c>
      <c r="C321" t="str">
        <f t="shared" si="26"/>
        <v>17:00</v>
      </c>
      <c r="D321" t="str">
        <f t="shared" ref="D321:D384" si="28">K321</f>
        <v>Entreprise</v>
      </c>
      <c r="E321">
        <f t="shared" si="27"/>
        <v>0</v>
      </c>
      <c r="F321">
        <f>'Fiche formation'!$E$25</f>
        <v>0</v>
      </c>
      <c r="G321">
        <f>Salle!$B$1</f>
        <v>0</v>
      </c>
      <c r="H321" t="str">
        <f>'Fiche formation'!$C$14</f>
        <v>LG3 INFO</v>
      </c>
      <c r="K321" t="str">
        <f>VLOOKUP(A321,'Calendrier 2025-2026'!$S$7:$T$37,2,FALSE)</f>
        <v>Entreprise</v>
      </c>
    </row>
    <row r="322" spans="1:11">
      <c r="A322" s="10">
        <f t="shared" ref="A322:A385" si="29">IF(A321=A320,A321+1,A321)</f>
        <v>46030</v>
      </c>
      <c r="B322" t="str">
        <f t="shared" si="25"/>
        <v>08:00</v>
      </c>
      <c r="C322" t="str">
        <f t="shared" si="26"/>
        <v>12:00</v>
      </c>
      <c r="D322" t="str">
        <f t="shared" si="28"/>
        <v>Entreprise</v>
      </c>
      <c r="E322">
        <f t="shared" si="27"/>
        <v>0</v>
      </c>
      <c r="F322">
        <f>'Fiche formation'!$E$25</f>
        <v>0</v>
      </c>
      <c r="G322">
        <f>Salle!$B$1</f>
        <v>0</v>
      </c>
      <c r="H322" t="str">
        <f>'Fiche formation'!$C$14</f>
        <v>LG3 INFO</v>
      </c>
      <c r="K322" t="str">
        <f>VLOOKUP(A322,'Calendrier 2025-2026'!$S$7:$T$37,2,FALSE)</f>
        <v>Entreprise</v>
      </c>
    </row>
    <row r="323" spans="1:11">
      <c r="A323" s="10">
        <f t="shared" si="29"/>
        <v>46030</v>
      </c>
      <c r="B323" t="str">
        <f t="shared" ref="B323:B386" si="30">IF(K323=0,"",IF($A323=$A322,"14:00","08:00"))</f>
        <v>14:00</v>
      </c>
      <c r="C323" t="str">
        <f t="shared" ref="C323:C386" si="31">IF(K323=0,"",IF($A323=$A322,"17:00","12:00"))</f>
        <v>17:00</v>
      </c>
      <c r="D323" t="str">
        <f t="shared" si="28"/>
        <v>Entreprise</v>
      </c>
      <c r="E323">
        <f t="shared" si="27"/>
        <v>0</v>
      </c>
      <c r="F323">
        <f>'Fiche formation'!$E$25</f>
        <v>0</v>
      </c>
      <c r="G323">
        <f>Salle!$B$1</f>
        <v>0</v>
      </c>
      <c r="H323" t="str">
        <f>'Fiche formation'!$C$14</f>
        <v>LG3 INFO</v>
      </c>
      <c r="K323" t="str">
        <f>VLOOKUP(A323,'Calendrier 2025-2026'!$S$7:$T$37,2,FALSE)</f>
        <v>Entreprise</v>
      </c>
    </row>
    <row r="324" spans="1:11">
      <c r="A324" s="10">
        <f t="shared" si="29"/>
        <v>46031</v>
      </c>
      <c r="B324" t="str">
        <f t="shared" si="30"/>
        <v>08:00</v>
      </c>
      <c r="C324" t="str">
        <f t="shared" si="31"/>
        <v>12:00</v>
      </c>
      <c r="D324" t="str">
        <f t="shared" si="28"/>
        <v>Entreprise</v>
      </c>
      <c r="E324">
        <f t="shared" si="27"/>
        <v>0</v>
      </c>
      <c r="F324">
        <f>'Fiche formation'!$E$25</f>
        <v>0</v>
      </c>
      <c r="G324">
        <f>Salle!$B$1</f>
        <v>0</v>
      </c>
      <c r="H324" t="str">
        <f>'Fiche formation'!$C$14</f>
        <v>LG3 INFO</v>
      </c>
      <c r="K324" t="str">
        <f>VLOOKUP(A324,'Calendrier 2025-2026'!$S$7:$T$37,2,FALSE)</f>
        <v>Entreprise</v>
      </c>
    </row>
    <row r="325" spans="1:11">
      <c r="A325" s="10">
        <f t="shared" si="29"/>
        <v>46031</v>
      </c>
      <c r="B325" t="str">
        <f t="shared" si="30"/>
        <v>14:00</v>
      </c>
      <c r="C325" t="str">
        <f t="shared" si="31"/>
        <v>17:00</v>
      </c>
      <c r="D325" t="str">
        <f t="shared" si="28"/>
        <v>Entreprise</v>
      </c>
      <c r="E325">
        <f t="shared" si="27"/>
        <v>0</v>
      </c>
      <c r="F325">
        <f>'Fiche formation'!$E$25</f>
        <v>0</v>
      </c>
      <c r="G325">
        <f>Salle!$B$1</f>
        <v>0</v>
      </c>
      <c r="H325" t="str">
        <f>'Fiche formation'!$C$14</f>
        <v>LG3 INFO</v>
      </c>
      <c r="K325" t="str">
        <f>VLOOKUP(A325,'Calendrier 2025-2026'!$S$7:$T$37,2,FALSE)</f>
        <v>Entreprise</v>
      </c>
    </row>
    <row r="326" spans="1:11">
      <c r="A326" s="10">
        <f t="shared" si="29"/>
        <v>46032</v>
      </c>
      <c r="B326" t="str">
        <f t="shared" si="30"/>
        <v/>
      </c>
      <c r="C326" t="str">
        <f t="shared" si="31"/>
        <v/>
      </c>
      <c r="D326">
        <f t="shared" si="28"/>
        <v>0</v>
      </c>
      <c r="E326" t="str">
        <f t="shared" si="27"/>
        <v/>
      </c>
      <c r="F326">
        <f>'Fiche formation'!$E$25</f>
        <v>0</v>
      </c>
      <c r="G326">
        <f>Salle!$B$1</f>
        <v>0</v>
      </c>
      <c r="H326" t="str">
        <f>'Fiche formation'!$C$14</f>
        <v>LG3 INFO</v>
      </c>
      <c r="K326">
        <f>VLOOKUP(A326,'Calendrier 2025-2026'!$S$7:$T$37,2,FALSE)</f>
        <v>0</v>
      </c>
    </row>
    <row r="327" spans="1:11">
      <c r="A327" s="10">
        <f t="shared" si="29"/>
        <v>46032</v>
      </c>
      <c r="B327" t="str">
        <f t="shared" si="30"/>
        <v/>
      </c>
      <c r="C327" t="str">
        <f t="shared" si="31"/>
        <v/>
      </c>
      <c r="D327">
        <f t="shared" si="28"/>
        <v>0</v>
      </c>
      <c r="E327" t="str">
        <f t="shared" si="27"/>
        <v/>
      </c>
      <c r="F327">
        <f>'Fiche formation'!$E$25</f>
        <v>0</v>
      </c>
      <c r="G327">
        <f>Salle!$B$1</f>
        <v>0</v>
      </c>
      <c r="H327" t="str">
        <f>'Fiche formation'!$C$14</f>
        <v>LG3 INFO</v>
      </c>
      <c r="K327">
        <f>VLOOKUP(A327,'Calendrier 2025-2026'!$S$7:$T$37,2,FALSE)</f>
        <v>0</v>
      </c>
    </row>
    <row r="328" spans="1:11">
      <c r="A328" s="10">
        <f t="shared" si="29"/>
        <v>46033</v>
      </c>
      <c r="B328" t="str">
        <f t="shared" si="30"/>
        <v/>
      </c>
      <c r="C328" t="str">
        <f t="shared" si="31"/>
        <v/>
      </c>
      <c r="D328">
        <f t="shared" si="28"/>
        <v>0</v>
      </c>
      <c r="E328" t="str">
        <f t="shared" si="27"/>
        <v/>
      </c>
      <c r="F328">
        <f>'Fiche formation'!$E$25</f>
        <v>0</v>
      </c>
      <c r="G328">
        <f>Salle!$B$1</f>
        <v>0</v>
      </c>
      <c r="H328" t="str">
        <f>'Fiche formation'!$C$14</f>
        <v>LG3 INFO</v>
      </c>
      <c r="K328">
        <f>VLOOKUP(A328,'Calendrier 2025-2026'!$S$7:$T$37,2,FALSE)</f>
        <v>0</v>
      </c>
    </row>
    <row r="329" spans="1:11">
      <c r="A329" s="10">
        <f t="shared" si="29"/>
        <v>46033</v>
      </c>
      <c r="B329" t="str">
        <f t="shared" si="30"/>
        <v/>
      </c>
      <c r="C329" t="str">
        <f t="shared" si="31"/>
        <v/>
      </c>
      <c r="D329">
        <f t="shared" si="28"/>
        <v>0</v>
      </c>
      <c r="E329" t="str">
        <f t="shared" si="27"/>
        <v/>
      </c>
      <c r="F329">
        <f>'Fiche formation'!$E$25</f>
        <v>0</v>
      </c>
      <c r="G329">
        <f>Salle!$B$1</f>
        <v>0</v>
      </c>
      <c r="H329" t="str">
        <f>'Fiche formation'!$C$14</f>
        <v>LG3 INFO</v>
      </c>
      <c r="K329">
        <f>VLOOKUP(A329,'Calendrier 2025-2026'!$S$7:$T$37,2,FALSE)</f>
        <v>0</v>
      </c>
    </row>
    <row r="330" spans="1:11">
      <c r="A330" s="10">
        <f t="shared" si="29"/>
        <v>46034</v>
      </c>
      <c r="B330" t="str">
        <f t="shared" si="30"/>
        <v>08:00</v>
      </c>
      <c r="C330" t="str">
        <f t="shared" si="31"/>
        <v>12:00</v>
      </c>
      <c r="D330" t="str">
        <f t="shared" si="28"/>
        <v>Examens</v>
      </c>
      <c r="E330">
        <f t="shared" si="27"/>
        <v>1</v>
      </c>
      <c r="F330">
        <f>'Fiche formation'!$E$25</f>
        <v>0</v>
      </c>
      <c r="G330">
        <f>Salle!$B$1</f>
        <v>0</v>
      </c>
      <c r="H330" t="str">
        <f>'Fiche formation'!$C$14</f>
        <v>LG3 INFO</v>
      </c>
      <c r="K330" t="str">
        <f>VLOOKUP(A330,'Calendrier 2025-2026'!$S$7:$T$37,2,FALSE)</f>
        <v>Examens</v>
      </c>
    </row>
    <row r="331" spans="1:11">
      <c r="A331" s="10">
        <f t="shared" si="29"/>
        <v>46034</v>
      </c>
      <c r="B331" t="str">
        <f t="shared" si="30"/>
        <v>14:00</v>
      </c>
      <c r="C331" t="str">
        <f t="shared" si="31"/>
        <v>17:00</v>
      </c>
      <c r="D331" t="str">
        <f t="shared" si="28"/>
        <v>Examens</v>
      </c>
      <c r="E331">
        <f t="shared" si="27"/>
        <v>1</v>
      </c>
      <c r="F331">
        <f>'Fiche formation'!$E$25</f>
        <v>0</v>
      </c>
      <c r="G331">
        <f>Salle!$B$1</f>
        <v>0</v>
      </c>
      <c r="H331" t="str">
        <f>'Fiche formation'!$C$14</f>
        <v>LG3 INFO</v>
      </c>
      <c r="K331" t="str">
        <f>VLOOKUP(A331,'Calendrier 2025-2026'!$S$7:$T$37,2,FALSE)</f>
        <v>Examens</v>
      </c>
    </row>
    <row r="332" spans="1:11">
      <c r="A332" s="10">
        <f t="shared" si="29"/>
        <v>46035</v>
      </c>
      <c r="B332" t="str">
        <f t="shared" si="30"/>
        <v>08:00</v>
      </c>
      <c r="C332" t="str">
        <f t="shared" si="31"/>
        <v>12:00</v>
      </c>
      <c r="D332" t="str">
        <f t="shared" si="28"/>
        <v>Examens</v>
      </c>
      <c r="E332">
        <f t="shared" si="27"/>
        <v>1</v>
      </c>
      <c r="F332">
        <f>'Fiche formation'!$E$25</f>
        <v>0</v>
      </c>
      <c r="G332">
        <f>Salle!$B$1</f>
        <v>0</v>
      </c>
      <c r="H332" t="str">
        <f>'Fiche formation'!$C$14</f>
        <v>LG3 INFO</v>
      </c>
      <c r="K332" t="str">
        <f>VLOOKUP(A332,'Calendrier 2025-2026'!$S$7:$T$37,2,FALSE)</f>
        <v>Examens</v>
      </c>
    </row>
    <row r="333" spans="1:11">
      <c r="A333" s="10">
        <f t="shared" si="29"/>
        <v>46035</v>
      </c>
      <c r="B333" t="str">
        <f t="shared" si="30"/>
        <v>14:00</v>
      </c>
      <c r="C333" t="str">
        <f t="shared" si="31"/>
        <v>17:00</v>
      </c>
      <c r="D333" t="str">
        <f t="shared" si="28"/>
        <v>Examens</v>
      </c>
      <c r="E333">
        <f t="shared" si="27"/>
        <v>1</v>
      </c>
      <c r="F333">
        <f>'Fiche formation'!$E$25</f>
        <v>0</v>
      </c>
      <c r="G333">
        <f>Salle!$B$1</f>
        <v>0</v>
      </c>
      <c r="H333" t="str">
        <f>'Fiche formation'!$C$14</f>
        <v>LG3 INFO</v>
      </c>
      <c r="K333" t="str">
        <f>VLOOKUP(A333,'Calendrier 2025-2026'!$S$7:$T$37,2,FALSE)</f>
        <v>Examens</v>
      </c>
    </row>
    <row r="334" spans="1:11">
      <c r="A334" s="10">
        <f t="shared" si="29"/>
        <v>46036</v>
      </c>
      <c r="B334" t="str">
        <f t="shared" si="30"/>
        <v>08:00</v>
      </c>
      <c r="C334" t="str">
        <f t="shared" si="31"/>
        <v>12:00</v>
      </c>
      <c r="D334" t="str">
        <f t="shared" si="28"/>
        <v>Examens</v>
      </c>
      <c r="E334">
        <f t="shared" si="27"/>
        <v>1</v>
      </c>
      <c r="F334">
        <f>'Fiche formation'!$E$25</f>
        <v>0</v>
      </c>
      <c r="G334">
        <f>Salle!$B$1</f>
        <v>0</v>
      </c>
      <c r="H334" t="str">
        <f>'Fiche formation'!$C$14</f>
        <v>LG3 INFO</v>
      </c>
      <c r="K334" t="str">
        <f>VLOOKUP(A334,'Calendrier 2025-2026'!$S$7:$T$37,2,FALSE)</f>
        <v>Examens</v>
      </c>
    </row>
    <row r="335" spans="1:11">
      <c r="A335" s="10">
        <f t="shared" si="29"/>
        <v>46036</v>
      </c>
      <c r="B335" t="str">
        <f t="shared" si="30"/>
        <v>14:00</v>
      </c>
      <c r="C335" t="str">
        <f t="shared" si="31"/>
        <v>17:00</v>
      </c>
      <c r="D335" t="str">
        <f t="shared" si="28"/>
        <v>Examens</v>
      </c>
      <c r="E335">
        <f t="shared" si="27"/>
        <v>1</v>
      </c>
      <c r="F335">
        <f>'Fiche formation'!$E$25</f>
        <v>0</v>
      </c>
      <c r="G335">
        <f>Salle!$B$1</f>
        <v>0</v>
      </c>
      <c r="H335" t="str">
        <f>'Fiche formation'!$C$14</f>
        <v>LG3 INFO</v>
      </c>
      <c r="K335" t="str">
        <f>VLOOKUP(A335,'Calendrier 2025-2026'!$S$7:$T$37,2,FALSE)</f>
        <v>Examens</v>
      </c>
    </row>
    <row r="336" spans="1:11">
      <c r="A336" s="10">
        <f t="shared" si="29"/>
        <v>46037</v>
      </c>
      <c r="B336" t="str">
        <f t="shared" si="30"/>
        <v>08:00</v>
      </c>
      <c r="C336" t="str">
        <f t="shared" si="31"/>
        <v>12:00</v>
      </c>
      <c r="D336" t="str">
        <f t="shared" si="28"/>
        <v>Examens</v>
      </c>
      <c r="E336">
        <f t="shared" si="27"/>
        <v>1</v>
      </c>
      <c r="F336">
        <f>'Fiche formation'!$E$25</f>
        <v>0</v>
      </c>
      <c r="G336">
        <f>Salle!$B$1</f>
        <v>0</v>
      </c>
      <c r="H336" t="str">
        <f>'Fiche formation'!$C$14</f>
        <v>LG3 INFO</v>
      </c>
      <c r="K336" t="str">
        <f>VLOOKUP(A336,'Calendrier 2025-2026'!$S$7:$T$37,2,FALSE)</f>
        <v>Examens</v>
      </c>
    </row>
    <row r="337" spans="1:11">
      <c r="A337" s="10">
        <f t="shared" si="29"/>
        <v>46037</v>
      </c>
      <c r="B337" t="str">
        <f t="shared" si="30"/>
        <v>14:00</v>
      </c>
      <c r="C337" t="str">
        <f t="shared" si="31"/>
        <v>17:00</v>
      </c>
      <c r="D337" t="str">
        <f t="shared" si="28"/>
        <v>Examens</v>
      </c>
      <c r="E337">
        <f t="shared" si="27"/>
        <v>1</v>
      </c>
      <c r="F337">
        <f>'Fiche formation'!$E$25</f>
        <v>0</v>
      </c>
      <c r="G337">
        <f>Salle!$B$1</f>
        <v>0</v>
      </c>
      <c r="H337" t="str">
        <f>'Fiche formation'!$C$14</f>
        <v>LG3 INFO</v>
      </c>
      <c r="K337" t="str">
        <f>VLOOKUP(A337,'Calendrier 2025-2026'!$S$7:$T$37,2,FALSE)</f>
        <v>Examens</v>
      </c>
    </row>
    <row r="338" spans="1:11">
      <c r="A338" s="10">
        <f t="shared" si="29"/>
        <v>46038</v>
      </c>
      <c r="B338" t="str">
        <f t="shared" si="30"/>
        <v>08:00</v>
      </c>
      <c r="C338" t="str">
        <f t="shared" si="31"/>
        <v>12:00</v>
      </c>
      <c r="D338" t="str">
        <f t="shared" si="28"/>
        <v>Examens</v>
      </c>
      <c r="E338">
        <f t="shared" si="27"/>
        <v>1</v>
      </c>
      <c r="F338">
        <f>'Fiche formation'!$E$25</f>
        <v>0</v>
      </c>
      <c r="G338">
        <f>Salle!$B$1</f>
        <v>0</v>
      </c>
      <c r="H338" t="str">
        <f>'Fiche formation'!$C$14</f>
        <v>LG3 INFO</v>
      </c>
      <c r="K338" t="str">
        <f>VLOOKUP(A338,'Calendrier 2025-2026'!$S$7:$T$37,2,FALSE)</f>
        <v>Examens</v>
      </c>
    </row>
    <row r="339" spans="1:11">
      <c r="A339" s="10">
        <f t="shared" si="29"/>
        <v>46038</v>
      </c>
      <c r="B339" t="str">
        <f t="shared" si="30"/>
        <v>14:00</v>
      </c>
      <c r="C339" t="str">
        <f t="shared" si="31"/>
        <v>17:00</v>
      </c>
      <c r="D339" t="str">
        <f t="shared" si="28"/>
        <v>Examens</v>
      </c>
      <c r="E339">
        <f t="shared" si="27"/>
        <v>1</v>
      </c>
      <c r="F339">
        <f>'Fiche formation'!$E$25</f>
        <v>0</v>
      </c>
      <c r="G339">
        <f>Salle!$B$1</f>
        <v>0</v>
      </c>
      <c r="H339" t="str">
        <f>'Fiche formation'!$C$14</f>
        <v>LG3 INFO</v>
      </c>
      <c r="K339" t="str">
        <f>VLOOKUP(A339,'Calendrier 2025-2026'!$S$7:$T$37,2,FALSE)</f>
        <v>Examens</v>
      </c>
    </row>
    <row r="340" spans="1:11">
      <c r="A340" s="10">
        <f t="shared" si="29"/>
        <v>46039</v>
      </c>
      <c r="B340" t="str">
        <f t="shared" si="30"/>
        <v/>
      </c>
      <c r="C340" t="str">
        <f t="shared" si="31"/>
        <v/>
      </c>
      <c r="D340">
        <f t="shared" si="28"/>
        <v>0</v>
      </c>
      <c r="E340" t="str">
        <f t="shared" si="27"/>
        <v/>
      </c>
      <c r="F340">
        <f>'Fiche formation'!$E$25</f>
        <v>0</v>
      </c>
      <c r="G340">
        <f>Salle!$B$1</f>
        <v>0</v>
      </c>
      <c r="H340" t="str">
        <f>'Fiche formation'!$C$14</f>
        <v>LG3 INFO</v>
      </c>
      <c r="K340">
        <f>VLOOKUP(A340,'Calendrier 2025-2026'!$S$7:$T$37,2,FALSE)</f>
        <v>0</v>
      </c>
    </row>
    <row r="341" spans="1:11">
      <c r="A341" s="10">
        <f t="shared" si="29"/>
        <v>46039</v>
      </c>
      <c r="B341" t="str">
        <f t="shared" si="30"/>
        <v/>
      </c>
      <c r="C341" t="str">
        <f t="shared" si="31"/>
        <v/>
      </c>
      <c r="D341">
        <f t="shared" si="28"/>
        <v>0</v>
      </c>
      <c r="E341" t="str">
        <f t="shared" si="27"/>
        <v/>
      </c>
      <c r="F341">
        <f>'Fiche formation'!$E$25</f>
        <v>0</v>
      </c>
      <c r="G341">
        <f>Salle!$B$1</f>
        <v>0</v>
      </c>
      <c r="H341" t="str">
        <f>'Fiche formation'!$C$14</f>
        <v>LG3 INFO</v>
      </c>
      <c r="K341">
        <f>VLOOKUP(A341,'Calendrier 2025-2026'!$S$7:$T$37,2,FALSE)</f>
        <v>0</v>
      </c>
    </row>
    <row r="342" spans="1:11">
      <c r="A342" s="10">
        <f t="shared" si="29"/>
        <v>46040</v>
      </c>
      <c r="B342" t="str">
        <f t="shared" si="30"/>
        <v/>
      </c>
      <c r="C342" t="str">
        <f t="shared" si="31"/>
        <v/>
      </c>
      <c r="D342">
        <f t="shared" si="28"/>
        <v>0</v>
      </c>
      <c r="E342" t="str">
        <f t="shared" si="27"/>
        <v/>
      </c>
      <c r="F342">
        <f>'Fiche formation'!$E$25</f>
        <v>0</v>
      </c>
      <c r="G342">
        <f>Salle!$B$1</f>
        <v>0</v>
      </c>
      <c r="H342" t="str">
        <f>'Fiche formation'!$C$14</f>
        <v>LG3 INFO</v>
      </c>
      <c r="K342">
        <f>VLOOKUP(A342,'Calendrier 2025-2026'!$S$7:$T$37,2,FALSE)</f>
        <v>0</v>
      </c>
    </row>
    <row r="343" spans="1:11">
      <c r="A343" s="10">
        <f t="shared" si="29"/>
        <v>46040</v>
      </c>
      <c r="B343" t="str">
        <f t="shared" si="30"/>
        <v/>
      </c>
      <c r="C343" t="str">
        <f t="shared" si="31"/>
        <v/>
      </c>
      <c r="D343">
        <f t="shared" si="28"/>
        <v>0</v>
      </c>
      <c r="E343" t="str">
        <f t="shared" si="27"/>
        <v/>
      </c>
      <c r="F343">
        <f>'Fiche formation'!$E$25</f>
        <v>0</v>
      </c>
      <c r="G343">
        <f>Salle!$B$1</f>
        <v>0</v>
      </c>
      <c r="H343" t="str">
        <f>'Fiche formation'!$C$14</f>
        <v>LG3 INFO</v>
      </c>
      <c r="K343">
        <f>VLOOKUP(A343,'Calendrier 2025-2026'!$S$7:$T$37,2,FALSE)</f>
        <v>0</v>
      </c>
    </row>
    <row r="344" spans="1:11">
      <c r="A344" s="10">
        <f t="shared" si="29"/>
        <v>46041</v>
      </c>
      <c r="B344" t="str">
        <f t="shared" si="30"/>
        <v>08:00</v>
      </c>
      <c r="C344" t="str">
        <f t="shared" si="31"/>
        <v>12:00</v>
      </c>
      <c r="D344" t="str">
        <f t="shared" si="28"/>
        <v>Centre</v>
      </c>
      <c r="E344">
        <f t="shared" si="27"/>
        <v>1</v>
      </c>
      <c r="F344">
        <f>'Fiche formation'!$E$25</f>
        <v>0</v>
      </c>
      <c r="G344">
        <f>Salle!$B$1</f>
        <v>0</v>
      </c>
      <c r="H344" t="str">
        <f>'Fiche formation'!$C$14</f>
        <v>LG3 INFO</v>
      </c>
      <c r="K344" t="str">
        <f>VLOOKUP(A344,'Calendrier 2025-2026'!$S$7:$T$37,2,FALSE)</f>
        <v>Centre</v>
      </c>
    </row>
    <row r="345" spans="1:11">
      <c r="A345" s="10">
        <f t="shared" si="29"/>
        <v>46041</v>
      </c>
      <c r="B345" t="str">
        <f t="shared" si="30"/>
        <v>14:00</v>
      </c>
      <c r="C345" t="str">
        <f t="shared" si="31"/>
        <v>17:00</v>
      </c>
      <c r="D345" t="str">
        <f t="shared" si="28"/>
        <v>Centre</v>
      </c>
      <c r="E345">
        <f t="shared" si="27"/>
        <v>1</v>
      </c>
      <c r="F345">
        <f>'Fiche formation'!$E$25</f>
        <v>0</v>
      </c>
      <c r="G345">
        <f>Salle!$B$1</f>
        <v>0</v>
      </c>
      <c r="H345" t="str">
        <f>'Fiche formation'!$C$14</f>
        <v>LG3 INFO</v>
      </c>
      <c r="K345" t="str">
        <f>VLOOKUP(A345,'Calendrier 2025-2026'!$S$7:$T$37,2,FALSE)</f>
        <v>Centre</v>
      </c>
    </row>
    <row r="346" spans="1:11">
      <c r="A346" s="10">
        <f t="shared" si="29"/>
        <v>46042</v>
      </c>
      <c r="B346" t="str">
        <f t="shared" si="30"/>
        <v>08:00</v>
      </c>
      <c r="C346" t="str">
        <f t="shared" si="31"/>
        <v>12:00</v>
      </c>
      <c r="D346" t="str">
        <f t="shared" si="28"/>
        <v>Centre</v>
      </c>
      <c r="E346">
        <f t="shared" si="27"/>
        <v>1</v>
      </c>
      <c r="F346">
        <f>'Fiche formation'!$E$25</f>
        <v>0</v>
      </c>
      <c r="G346">
        <f>Salle!$B$1</f>
        <v>0</v>
      </c>
      <c r="H346" t="str">
        <f>'Fiche formation'!$C$14</f>
        <v>LG3 INFO</v>
      </c>
      <c r="K346" t="str">
        <f>VLOOKUP(A346,'Calendrier 2025-2026'!$S$7:$T$37,2,FALSE)</f>
        <v>Centre</v>
      </c>
    </row>
    <row r="347" spans="1:11">
      <c r="A347" s="10">
        <f t="shared" si="29"/>
        <v>46042</v>
      </c>
      <c r="B347" t="str">
        <f t="shared" si="30"/>
        <v>14:00</v>
      </c>
      <c r="C347" t="str">
        <f t="shared" si="31"/>
        <v>17:00</v>
      </c>
      <c r="D347" t="str">
        <f t="shared" si="28"/>
        <v>Centre</v>
      </c>
      <c r="E347">
        <f t="shared" si="27"/>
        <v>1</v>
      </c>
      <c r="F347">
        <f>'Fiche formation'!$E$25</f>
        <v>0</v>
      </c>
      <c r="G347">
        <f>Salle!$B$1</f>
        <v>0</v>
      </c>
      <c r="H347" t="str">
        <f>'Fiche formation'!$C$14</f>
        <v>LG3 INFO</v>
      </c>
      <c r="K347" t="str">
        <f>VLOOKUP(A347,'Calendrier 2025-2026'!$S$7:$T$37,2,FALSE)</f>
        <v>Centre</v>
      </c>
    </row>
    <row r="348" spans="1:11">
      <c r="A348" s="10">
        <f t="shared" si="29"/>
        <v>46043</v>
      </c>
      <c r="B348" t="str">
        <f t="shared" si="30"/>
        <v>08:00</v>
      </c>
      <c r="C348" t="str">
        <f t="shared" si="31"/>
        <v>12:00</v>
      </c>
      <c r="D348" t="str">
        <f t="shared" si="28"/>
        <v>Centre</v>
      </c>
      <c r="E348">
        <f t="shared" si="27"/>
        <v>1</v>
      </c>
      <c r="F348">
        <f>'Fiche formation'!$E$25</f>
        <v>0</v>
      </c>
      <c r="G348">
        <f>Salle!$B$1</f>
        <v>0</v>
      </c>
      <c r="H348" t="str">
        <f>'Fiche formation'!$C$14</f>
        <v>LG3 INFO</v>
      </c>
      <c r="K348" t="str">
        <f>VLOOKUP(A348,'Calendrier 2025-2026'!$S$7:$T$37,2,FALSE)</f>
        <v>Centre</v>
      </c>
    </row>
    <row r="349" spans="1:11">
      <c r="A349" s="10">
        <f t="shared" si="29"/>
        <v>46043</v>
      </c>
      <c r="B349" t="str">
        <f t="shared" si="30"/>
        <v>14:00</v>
      </c>
      <c r="C349" t="str">
        <f t="shared" si="31"/>
        <v>17:00</v>
      </c>
      <c r="D349" t="str">
        <f t="shared" si="28"/>
        <v>Centre</v>
      </c>
      <c r="E349">
        <f t="shared" si="27"/>
        <v>1</v>
      </c>
      <c r="F349">
        <f>'Fiche formation'!$E$25</f>
        <v>0</v>
      </c>
      <c r="G349">
        <f>Salle!$B$1</f>
        <v>0</v>
      </c>
      <c r="H349" t="str">
        <f>'Fiche formation'!$C$14</f>
        <v>LG3 INFO</v>
      </c>
      <c r="K349" t="str">
        <f>VLOOKUP(A349,'Calendrier 2025-2026'!$S$7:$T$37,2,FALSE)</f>
        <v>Centre</v>
      </c>
    </row>
    <row r="350" spans="1:11">
      <c r="A350" s="10">
        <f t="shared" si="29"/>
        <v>46044</v>
      </c>
      <c r="B350" t="str">
        <f t="shared" si="30"/>
        <v>08:00</v>
      </c>
      <c r="C350" t="str">
        <f t="shared" si="31"/>
        <v>12:00</v>
      </c>
      <c r="D350" t="str">
        <f t="shared" si="28"/>
        <v>Centre</v>
      </c>
      <c r="E350">
        <f t="shared" si="27"/>
        <v>1</v>
      </c>
      <c r="F350">
        <f>'Fiche formation'!$E$25</f>
        <v>0</v>
      </c>
      <c r="G350">
        <f>Salle!$B$1</f>
        <v>0</v>
      </c>
      <c r="H350" t="str">
        <f>'Fiche formation'!$C$14</f>
        <v>LG3 INFO</v>
      </c>
      <c r="K350" t="str">
        <f>VLOOKUP(A350,'Calendrier 2025-2026'!$S$7:$T$37,2,FALSE)</f>
        <v>Centre</v>
      </c>
    </row>
    <row r="351" spans="1:11">
      <c r="A351" s="10">
        <f t="shared" si="29"/>
        <v>46044</v>
      </c>
      <c r="B351" t="str">
        <f t="shared" si="30"/>
        <v>14:00</v>
      </c>
      <c r="C351" t="str">
        <f t="shared" si="31"/>
        <v>17:00</v>
      </c>
      <c r="D351" t="str">
        <f t="shared" si="28"/>
        <v>Centre</v>
      </c>
      <c r="E351">
        <f t="shared" si="27"/>
        <v>1</v>
      </c>
      <c r="F351">
        <f>'Fiche formation'!$E$25</f>
        <v>0</v>
      </c>
      <c r="G351">
        <f>Salle!$B$1</f>
        <v>0</v>
      </c>
      <c r="H351" t="str">
        <f>'Fiche formation'!$C$14</f>
        <v>LG3 INFO</v>
      </c>
      <c r="K351" t="str">
        <f>VLOOKUP(A351,'Calendrier 2025-2026'!$S$7:$T$37,2,FALSE)</f>
        <v>Centre</v>
      </c>
    </row>
    <row r="352" spans="1:11">
      <c r="A352" s="10">
        <f t="shared" si="29"/>
        <v>46045</v>
      </c>
      <c r="B352" t="str">
        <f t="shared" si="30"/>
        <v>08:00</v>
      </c>
      <c r="C352" t="str">
        <f t="shared" si="31"/>
        <v>12:00</v>
      </c>
      <c r="D352" t="str">
        <f t="shared" si="28"/>
        <v>Centre</v>
      </c>
      <c r="E352">
        <f t="shared" si="27"/>
        <v>1</v>
      </c>
      <c r="F352">
        <f>'Fiche formation'!$E$25</f>
        <v>0</v>
      </c>
      <c r="G352">
        <f>Salle!$B$1</f>
        <v>0</v>
      </c>
      <c r="H352" t="str">
        <f>'Fiche formation'!$C$14</f>
        <v>LG3 INFO</v>
      </c>
      <c r="K352" t="str">
        <f>VLOOKUP(A352,'Calendrier 2025-2026'!$S$7:$T$37,2,FALSE)</f>
        <v>Centre</v>
      </c>
    </row>
    <row r="353" spans="1:11">
      <c r="A353" s="10">
        <f t="shared" si="29"/>
        <v>46045</v>
      </c>
      <c r="B353" t="str">
        <f t="shared" si="30"/>
        <v>14:00</v>
      </c>
      <c r="C353" t="str">
        <f t="shared" si="31"/>
        <v>17:00</v>
      </c>
      <c r="D353" t="str">
        <f t="shared" si="28"/>
        <v>Centre</v>
      </c>
      <c r="E353">
        <f t="shared" si="27"/>
        <v>1</v>
      </c>
      <c r="F353">
        <f>'Fiche formation'!$E$25</f>
        <v>0</v>
      </c>
      <c r="G353">
        <f>Salle!$B$1</f>
        <v>0</v>
      </c>
      <c r="H353" t="str">
        <f>'Fiche formation'!$C$14</f>
        <v>LG3 INFO</v>
      </c>
      <c r="K353" t="str">
        <f>VLOOKUP(A353,'Calendrier 2025-2026'!$S$7:$T$37,2,FALSE)</f>
        <v>Centre</v>
      </c>
    </row>
    <row r="354" spans="1:11">
      <c r="A354" s="10">
        <f t="shared" si="29"/>
        <v>46046</v>
      </c>
      <c r="B354" t="str">
        <f t="shared" si="30"/>
        <v/>
      </c>
      <c r="C354" t="str">
        <f t="shared" si="31"/>
        <v/>
      </c>
      <c r="D354">
        <f t="shared" si="28"/>
        <v>0</v>
      </c>
      <c r="E354" t="str">
        <f t="shared" si="27"/>
        <v/>
      </c>
      <c r="F354">
        <f>'Fiche formation'!$E$25</f>
        <v>0</v>
      </c>
      <c r="G354">
        <f>Salle!$B$1</f>
        <v>0</v>
      </c>
      <c r="H354" t="str">
        <f>'Fiche formation'!$C$14</f>
        <v>LG3 INFO</v>
      </c>
      <c r="K354">
        <f>VLOOKUP(A354,'Calendrier 2025-2026'!$S$7:$T$37,2,FALSE)</f>
        <v>0</v>
      </c>
    </row>
    <row r="355" spans="1:11">
      <c r="A355" s="10">
        <f t="shared" si="29"/>
        <v>46046</v>
      </c>
      <c r="B355" t="str">
        <f t="shared" si="30"/>
        <v/>
      </c>
      <c r="C355" t="str">
        <f t="shared" si="31"/>
        <v/>
      </c>
      <c r="D355">
        <f t="shared" si="28"/>
        <v>0</v>
      </c>
      <c r="E355" t="str">
        <f t="shared" si="27"/>
        <v/>
      </c>
      <c r="F355">
        <f>'Fiche formation'!$E$25</f>
        <v>0</v>
      </c>
      <c r="G355">
        <f>Salle!$B$1</f>
        <v>0</v>
      </c>
      <c r="H355" t="str">
        <f>'Fiche formation'!$C$14</f>
        <v>LG3 INFO</v>
      </c>
      <c r="K355">
        <f>VLOOKUP(A355,'Calendrier 2025-2026'!$S$7:$T$37,2,FALSE)</f>
        <v>0</v>
      </c>
    </row>
    <row r="356" spans="1:11">
      <c r="A356" s="10">
        <f t="shared" si="29"/>
        <v>46047</v>
      </c>
      <c r="B356" t="str">
        <f t="shared" si="30"/>
        <v/>
      </c>
      <c r="C356" t="str">
        <f t="shared" si="31"/>
        <v/>
      </c>
      <c r="D356">
        <f t="shared" si="28"/>
        <v>0</v>
      </c>
      <c r="E356" t="str">
        <f t="shared" si="27"/>
        <v/>
      </c>
      <c r="F356">
        <f>'Fiche formation'!$E$25</f>
        <v>0</v>
      </c>
      <c r="G356">
        <f>Salle!$B$1</f>
        <v>0</v>
      </c>
      <c r="H356" t="str">
        <f>'Fiche formation'!$C$14</f>
        <v>LG3 INFO</v>
      </c>
      <c r="K356">
        <f>VLOOKUP(A356,'Calendrier 2025-2026'!$S$7:$T$37,2,FALSE)</f>
        <v>0</v>
      </c>
    </row>
    <row r="357" spans="1:11">
      <c r="A357" s="10">
        <f t="shared" si="29"/>
        <v>46047</v>
      </c>
      <c r="B357" t="str">
        <f t="shared" si="30"/>
        <v/>
      </c>
      <c r="C357" t="str">
        <f t="shared" si="31"/>
        <v/>
      </c>
      <c r="D357">
        <f t="shared" si="28"/>
        <v>0</v>
      </c>
      <c r="E357" t="str">
        <f t="shared" si="27"/>
        <v/>
      </c>
      <c r="F357">
        <f>'Fiche formation'!$E$25</f>
        <v>0</v>
      </c>
      <c r="G357">
        <f>Salle!$B$1</f>
        <v>0</v>
      </c>
      <c r="H357" t="str">
        <f>'Fiche formation'!$C$14</f>
        <v>LG3 INFO</v>
      </c>
      <c r="K357">
        <f>VLOOKUP(A357,'Calendrier 2025-2026'!$S$7:$T$37,2,FALSE)</f>
        <v>0</v>
      </c>
    </row>
    <row r="358" spans="1:11">
      <c r="A358" s="10">
        <f t="shared" si="29"/>
        <v>46048</v>
      </c>
      <c r="B358" t="str">
        <f t="shared" si="30"/>
        <v>08:00</v>
      </c>
      <c r="C358" t="str">
        <f t="shared" si="31"/>
        <v>12:00</v>
      </c>
      <c r="D358" t="str">
        <f t="shared" si="28"/>
        <v>Centre</v>
      </c>
      <c r="E358">
        <f t="shared" si="27"/>
        <v>1</v>
      </c>
      <c r="F358">
        <f>'Fiche formation'!$E$25</f>
        <v>0</v>
      </c>
      <c r="G358">
        <f>Salle!$B$1</f>
        <v>0</v>
      </c>
      <c r="H358" t="str">
        <f>'Fiche formation'!$C$14</f>
        <v>LG3 INFO</v>
      </c>
      <c r="K358" t="str">
        <f>VLOOKUP(A358,'Calendrier 2025-2026'!$S$7:$T$37,2,FALSE)</f>
        <v>Centre</v>
      </c>
    </row>
    <row r="359" spans="1:11">
      <c r="A359" s="10">
        <f t="shared" si="29"/>
        <v>46048</v>
      </c>
      <c r="B359" t="str">
        <f t="shared" si="30"/>
        <v>14:00</v>
      </c>
      <c r="C359" t="str">
        <f t="shared" si="31"/>
        <v>17:00</v>
      </c>
      <c r="D359" t="str">
        <f t="shared" si="28"/>
        <v>Centre</v>
      </c>
      <c r="E359">
        <f t="shared" si="27"/>
        <v>1</v>
      </c>
      <c r="F359">
        <f>'Fiche formation'!$E$25</f>
        <v>0</v>
      </c>
      <c r="G359">
        <f>Salle!$B$1</f>
        <v>0</v>
      </c>
      <c r="H359" t="str">
        <f>'Fiche formation'!$C$14</f>
        <v>LG3 INFO</v>
      </c>
      <c r="K359" t="str">
        <f>VLOOKUP(A359,'Calendrier 2025-2026'!$S$7:$T$37,2,FALSE)</f>
        <v>Centre</v>
      </c>
    </row>
    <row r="360" spans="1:11">
      <c r="A360" s="10">
        <f t="shared" si="29"/>
        <v>46049</v>
      </c>
      <c r="B360" t="str">
        <f t="shared" si="30"/>
        <v>08:00</v>
      </c>
      <c r="C360" t="str">
        <f t="shared" si="31"/>
        <v>12:00</v>
      </c>
      <c r="D360" t="str">
        <f t="shared" si="28"/>
        <v>Centre</v>
      </c>
      <c r="E360">
        <f t="shared" si="27"/>
        <v>1</v>
      </c>
      <c r="F360">
        <f>'Fiche formation'!$E$25</f>
        <v>0</v>
      </c>
      <c r="G360">
        <f>Salle!$B$1</f>
        <v>0</v>
      </c>
      <c r="H360" t="str">
        <f>'Fiche formation'!$C$14</f>
        <v>LG3 INFO</v>
      </c>
      <c r="K360" t="str">
        <f>VLOOKUP(A360,'Calendrier 2025-2026'!$S$7:$T$37,2,FALSE)</f>
        <v>Centre</v>
      </c>
    </row>
    <row r="361" spans="1:11">
      <c r="A361" s="10">
        <f t="shared" si="29"/>
        <v>46049</v>
      </c>
      <c r="B361" t="str">
        <f t="shared" si="30"/>
        <v>14:00</v>
      </c>
      <c r="C361" t="str">
        <f t="shared" si="31"/>
        <v>17:00</v>
      </c>
      <c r="D361" t="str">
        <f t="shared" si="28"/>
        <v>Centre</v>
      </c>
      <c r="E361">
        <f t="shared" si="27"/>
        <v>1</v>
      </c>
      <c r="F361">
        <f>'Fiche formation'!$E$25</f>
        <v>0</v>
      </c>
      <c r="G361">
        <f>Salle!$B$1</f>
        <v>0</v>
      </c>
      <c r="H361" t="str">
        <f>'Fiche formation'!$C$14</f>
        <v>LG3 INFO</v>
      </c>
      <c r="K361" t="str">
        <f>VLOOKUP(A361,'Calendrier 2025-2026'!$S$7:$T$37,2,FALSE)</f>
        <v>Centre</v>
      </c>
    </row>
    <row r="362" spans="1:11">
      <c r="A362" s="10">
        <f t="shared" si="29"/>
        <v>46050</v>
      </c>
      <c r="B362" t="str">
        <f t="shared" si="30"/>
        <v>08:00</v>
      </c>
      <c r="C362" t="str">
        <f t="shared" si="31"/>
        <v>12:00</v>
      </c>
      <c r="D362" t="str">
        <f t="shared" si="28"/>
        <v>Centre</v>
      </c>
      <c r="E362">
        <f t="shared" si="27"/>
        <v>1</v>
      </c>
      <c r="F362">
        <f>'Fiche formation'!$E$25</f>
        <v>0</v>
      </c>
      <c r="G362">
        <f>Salle!$B$1</f>
        <v>0</v>
      </c>
      <c r="H362" t="str">
        <f>'Fiche formation'!$C$14</f>
        <v>LG3 INFO</v>
      </c>
      <c r="K362" t="str">
        <f>VLOOKUP(A362,'Calendrier 2025-2026'!$S$7:$T$37,2,FALSE)</f>
        <v>Centre</v>
      </c>
    </row>
    <row r="363" spans="1:11">
      <c r="A363" s="10">
        <f t="shared" si="29"/>
        <v>46050</v>
      </c>
      <c r="B363" t="str">
        <f t="shared" si="30"/>
        <v>14:00</v>
      </c>
      <c r="C363" t="str">
        <f t="shared" si="31"/>
        <v>17:00</v>
      </c>
      <c r="D363" t="str">
        <f t="shared" si="28"/>
        <v>Centre</v>
      </c>
      <c r="E363">
        <f t="shared" si="27"/>
        <v>1</v>
      </c>
      <c r="F363">
        <f>'Fiche formation'!$E$25</f>
        <v>0</v>
      </c>
      <c r="G363">
        <f>Salle!$B$1</f>
        <v>0</v>
      </c>
      <c r="H363" t="str">
        <f>'Fiche formation'!$C$14</f>
        <v>LG3 INFO</v>
      </c>
      <c r="K363" t="str">
        <f>VLOOKUP(A363,'Calendrier 2025-2026'!$S$7:$T$37,2,FALSE)</f>
        <v>Centre</v>
      </c>
    </row>
    <row r="364" spans="1:11">
      <c r="A364" s="10">
        <f t="shared" si="29"/>
        <v>46051</v>
      </c>
      <c r="B364" t="str">
        <f t="shared" si="30"/>
        <v>08:00</v>
      </c>
      <c r="C364" t="str">
        <f t="shared" si="31"/>
        <v>12:00</v>
      </c>
      <c r="D364" t="str">
        <f t="shared" si="28"/>
        <v>Centre</v>
      </c>
      <c r="E364">
        <f t="shared" si="27"/>
        <v>1</v>
      </c>
      <c r="F364">
        <f>'Fiche formation'!$E$25</f>
        <v>0</v>
      </c>
      <c r="G364">
        <f>Salle!$B$1</f>
        <v>0</v>
      </c>
      <c r="H364" t="str">
        <f>'Fiche formation'!$C$14</f>
        <v>LG3 INFO</v>
      </c>
      <c r="K364" t="str">
        <f>VLOOKUP(A364,'Calendrier 2025-2026'!$S$7:$T$37,2,FALSE)</f>
        <v>Centre</v>
      </c>
    </row>
    <row r="365" spans="1:11">
      <c r="A365" s="10">
        <f t="shared" si="29"/>
        <v>46051</v>
      </c>
      <c r="B365" t="str">
        <f t="shared" si="30"/>
        <v>14:00</v>
      </c>
      <c r="C365" t="str">
        <f t="shared" si="31"/>
        <v>17:00</v>
      </c>
      <c r="D365" t="str">
        <f t="shared" si="28"/>
        <v>Centre</v>
      </c>
      <c r="E365">
        <f t="shared" si="27"/>
        <v>1</v>
      </c>
      <c r="F365">
        <f>'Fiche formation'!$E$25</f>
        <v>0</v>
      </c>
      <c r="G365">
        <f>Salle!$B$1</f>
        <v>0</v>
      </c>
      <c r="H365" t="str">
        <f>'Fiche formation'!$C$14</f>
        <v>LG3 INFO</v>
      </c>
      <c r="K365" t="str">
        <f>VLOOKUP(A365,'Calendrier 2025-2026'!$S$7:$T$37,2,FALSE)</f>
        <v>Centre</v>
      </c>
    </row>
    <row r="366" spans="1:11">
      <c r="A366" s="10">
        <f t="shared" si="29"/>
        <v>46052</v>
      </c>
      <c r="B366" t="str">
        <f t="shared" si="30"/>
        <v>08:00</v>
      </c>
      <c r="C366" t="str">
        <f t="shared" si="31"/>
        <v>12:00</v>
      </c>
      <c r="D366" t="str">
        <f t="shared" si="28"/>
        <v>Centre</v>
      </c>
      <c r="E366">
        <f t="shared" si="27"/>
        <v>1</v>
      </c>
      <c r="F366">
        <f>'Fiche formation'!$E$25</f>
        <v>0</v>
      </c>
      <c r="G366">
        <f>Salle!$B$1</f>
        <v>0</v>
      </c>
      <c r="H366" t="str">
        <f>'Fiche formation'!$C$14</f>
        <v>LG3 INFO</v>
      </c>
      <c r="K366" t="str">
        <f>VLOOKUP(A366,'Calendrier 2025-2026'!$S$7:$T$37,2,FALSE)</f>
        <v>Centre</v>
      </c>
    </row>
    <row r="367" spans="1:11">
      <c r="A367" s="10">
        <f t="shared" si="29"/>
        <v>46052</v>
      </c>
      <c r="B367" t="str">
        <f t="shared" si="30"/>
        <v>14:00</v>
      </c>
      <c r="C367" t="str">
        <f t="shared" si="31"/>
        <v>17:00</v>
      </c>
      <c r="D367" t="str">
        <f t="shared" si="28"/>
        <v>Centre</v>
      </c>
      <c r="E367">
        <f t="shared" si="27"/>
        <v>1</v>
      </c>
      <c r="F367">
        <f>'Fiche formation'!$E$25</f>
        <v>0</v>
      </c>
      <c r="G367">
        <f>Salle!$B$1</f>
        <v>0</v>
      </c>
      <c r="H367" t="str">
        <f>'Fiche formation'!$C$14</f>
        <v>LG3 INFO</v>
      </c>
      <c r="K367" t="str">
        <f>VLOOKUP(A367,'Calendrier 2025-2026'!$S$7:$T$37,2,FALSE)</f>
        <v>Centre</v>
      </c>
    </row>
    <row r="368" spans="1:11">
      <c r="A368" s="10">
        <f t="shared" si="29"/>
        <v>46053</v>
      </c>
      <c r="B368" t="str">
        <f t="shared" si="30"/>
        <v/>
      </c>
      <c r="C368" t="str">
        <f t="shared" si="31"/>
        <v/>
      </c>
      <c r="D368">
        <f t="shared" si="28"/>
        <v>0</v>
      </c>
      <c r="E368" t="str">
        <f t="shared" si="27"/>
        <v/>
      </c>
      <c r="F368">
        <f>'Fiche formation'!$E$25</f>
        <v>0</v>
      </c>
      <c r="G368">
        <f>Salle!$B$1</f>
        <v>0</v>
      </c>
      <c r="H368" t="str">
        <f>'Fiche formation'!$C$14</f>
        <v>LG3 INFO</v>
      </c>
      <c r="K368">
        <f>VLOOKUP(A368,'Calendrier 2025-2026'!$S$7:$T$37,2,FALSE)</f>
        <v>0</v>
      </c>
    </row>
    <row r="369" spans="1:11">
      <c r="A369" s="10">
        <f t="shared" si="29"/>
        <v>46053</v>
      </c>
      <c r="B369" t="str">
        <f t="shared" si="30"/>
        <v/>
      </c>
      <c r="C369" t="str">
        <f t="shared" si="31"/>
        <v/>
      </c>
      <c r="D369">
        <f t="shared" si="28"/>
        <v>0</v>
      </c>
      <c r="E369" t="str">
        <f t="shared" si="27"/>
        <v/>
      </c>
      <c r="F369">
        <f>'Fiche formation'!$E$25</f>
        <v>0</v>
      </c>
      <c r="G369">
        <f>Salle!$B$1</f>
        <v>0</v>
      </c>
      <c r="H369" t="str">
        <f>'Fiche formation'!$C$14</f>
        <v>LG3 INFO</v>
      </c>
      <c r="K369">
        <f>VLOOKUP(A369,'Calendrier 2025-2026'!$S$7:$T$37,2,FALSE)</f>
        <v>0</v>
      </c>
    </row>
    <row r="370" spans="1:11">
      <c r="A370" s="10">
        <f t="shared" si="29"/>
        <v>46054</v>
      </c>
      <c r="B370" t="str">
        <f t="shared" si="30"/>
        <v/>
      </c>
      <c r="C370" t="str">
        <f t="shared" si="31"/>
        <v/>
      </c>
      <c r="D370">
        <f t="shared" si="28"/>
        <v>0</v>
      </c>
      <c r="E370" t="str">
        <f t="shared" si="27"/>
        <v/>
      </c>
      <c r="F370">
        <f>'Fiche formation'!$E$25</f>
        <v>0</v>
      </c>
      <c r="G370">
        <f>Salle!$B$1</f>
        <v>0</v>
      </c>
      <c r="H370" t="str">
        <f>'Fiche formation'!$C$14</f>
        <v>LG3 INFO</v>
      </c>
      <c r="K370">
        <f>VLOOKUP(A370,'Calendrier 2025-2026'!$V$7:$W$37,2,FALSE)</f>
        <v>0</v>
      </c>
    </row>
    <row r="371" spans="1:11">
      <c r="A371" s="10">
        <f t="shared" si="29"/>
        <v>46054</v>
      </c>
      <c r="B371" t="str">
        <f t="shared" si="30"/>
        <v/>
      </c>
      <c r="C371" t="str">
        <f t="shared" si="31"/>
        <v/>
      </c>
      <c r="D371">
        <f t="shared" si="28"/>
        <v>0</v>
      </c>
      <c r="E371" t="str">
        <f t="shared" si="27"/>
        <v/>
      </c>
      <c r="F371">
        <f>'Fiche formation'!$E$25</f>
        <v>0</v>
      </c>
      <c r="G371">
        <f>Salle!$B$1</f>
        <v>0</v>
      </c>
      <c r="H371" t="str">
        <f>'Fiche formation'!$C$14</f>
        <v>LG3 INFO</v>
      </c>
      <c r="K371">
        <f>VLOOKUP(A371,'Calendrier 2025-2026'!$V$7:$W$37,2,FALSE)</f>
        <v>0</v>
      </c>
    </row>
    <row r="372" spans="1:11">
      <c r="A372" s="10">
        <f t="shared" si="29"/>
        <v>46055</v>
      </c>
      <c r="B372" t="str">
        <f t="shared" si="30"/>
        <v>08:00</v>
      </c>
      <c r="C372" t="str">
        <f t="shared" si="31"/>
        <v>12:00</v>
      </c>
      <c r="D372" t="str">
        <f t="shared" si="28"/>
        <v>Centre</v>
      </c>
      <c r="E372">
        <f t="shared" si="27"/>
        <v>1</v>
      </c>
      <c r="F372">
        <f>'Fiche formation'!$E$25</f>
        <v>0</v>
      </c>
      <c r="G372">
        <f>Salle!$B$1</f>
        <v>0</v>
      </c>
      <c r="H372" t="str">
        <f>'Fiche formation'!$C$14</f>
        <v>LG3 INFO</v>
      </c>
      <c r="K372" t="str">
        <f>VLOOKUP(A372,'Calendrier 2025-2026'!$V$7:$W$37,2,FALSE)</f>
        <v>Centre</v>
      </c>
    </row>
    <row r="373" spans="1:11">
      <c r="A373" s="10">
        <f t="shared" si="29"/>
        <v>46055</v>
      </c>
      <c r="B373" t="str">
        <f t="shared" si="30"/>
        <v>14:00</v>
      </c>
      <c r="C373" t="str">
        <f t="shared" si="31"/>
        <v>17:00</v>
      </c>
      <c r="D373" t="str">
        <f t="shared" si="28"/>
        <v>Centre</v>
      </c>
      <c r="E373">
        <f t="shared" si="27"/>
        <v>1</v>
      </c>
      <c r="F373">
        <f>'Fiche formation'!$E$25</f>
        <v>0</v>
      </c>
      <c r="G373">
        <f>Salle!$B$1</f>
        <v>0</v>
      </c>
      <c r="H373" t="str">
        <f>'Fiche formation'!$C$14</f>
        <v>LG3 INFO</v>
      </c>
      <c r="K373" t="str">
        <f>VLOOKUP(A373,'Calendrier 2025-2026'!$V$7:$W$37,2,FALSE)</f>
        <v>Centre</v>
      </c>
    </row>
    <row r="374" spans="1:11">
      <c r="A374" s="10">
        <f t="shared" si="29"/>
        <v>46056</v>
      </c>
      <c r="B374" t="str">
        <f t="shared" si="30"/>
        <v>08:00</v>
      </c>
      <c r="C374" t="str">
        <f t="shared" si="31"/>
        <v>12:00</v>
      </c>
      <c r="D374" t="str">
        <f t="shared" si="28"/>
        <v>Centre</v>
      </c>
      <c r="E374">
        <f t="shared" si="27"/>
        <v>1</v>
      </c>
      <c r="F374">
        <f>'Fiche formation'!$E$25</f>
        <v>0</v>
      </c>
      <c r="G374">
        <f>Salle!$B$1</f>
        <v>0</v>
      </c>
      <c r="H374" t="str">
        <f>'Fiche formation'!$C$14</f>
        <v>LG3 INFO</v>
      </c>
      <c r="K374" t="str">
        <f>VLOOKUP(A374,'Calendrier 2025-2026'!$V$7:$W$37,2,FALSE)</f>
        <v>Centre</v>
      </c>
    </row>
    <row r="375" spans="1:11">
      <c r="A375" s="10">
        <f t="shared" si="29"/>
        <v>46056</v>
      </c>
      <c r="B375" t="str">
        <f t="shared" si="30"/>
        <v>14:00</v>
      </c>
      <c r="C375" t="str">
        <f t="shared" si="31"/>
        <v>17:00</v>
      </c>
      <c r="D375" t="str">
        <f t="shared" si="28"/>
        <v>Centre</v>
      </c>
      <c r="E375">
        <f t="shared" si="27"/>
        <v>1</v>
      </c>
      <c r="F375">
        <f>'Fiche formation'!$E$25</f>
        <v>0</v>
      </c>
      <c r="G375">
        <f>Salle!$B$1</f>
        <v>0</v>
      </c>
      <c r="H375" t="str">
        <f>'Fiche formation'!$C$14</f>
        <v>LG3 INFO</v>
      </c>
      <c r="K375" t="str">
        <f>VLOOKUP(A375,'Calendrier 2025-2026'!$V$7:$W$37,2,FALSE)</f>
        <v>Centre</v>
      </c>
    </row>
    <row r="376" spans="1:11">
      <c r="A376" s="10">
        <f t="shared" si="29"/>
        <v>46057</v>
      </c>
      <c r="B376" t="str">
        <f t="shared" si="30"/>
        <v>08:00</v>
      </c>
      <c r="C376" t="str">
        <f t="shared" si="31"/>
        <v>12:00</v>
      </c>
      <c r="D376" t="str">
        <f t="shared" si="28"/>
        <v>Centre</v>
      </c>
      <c r="E376">
        <f t="shared" si="27"/>
        <v>1</v>
      </c>
      <c r="F376">
        <f>'Fiche formation'!$E$25</f>
        <v>0</v>
      </c>
      <c r="G376">
        <f>Salle!$B$1</f>
        <v>0</v>
      </c>
      <c r="H376" t="str">
        <f>'Fiche formation'!$C$14</f>
        <v>LG3 INFO</v>
      </c>
      <c r="K376" t="str">
        <f>VLOOKUP(A376,'Calendrier 2025-2026'!$V$7:$W$37,2,FALSE)</f>
        <v>Centre</v>
      </c>
    </row>
    <row r="377" spans="1:11">
      <c r="A377" s="10">
        <f t="shared" si="29"/>
        <v>46057</v>
      </c>
      <c r="B377" t="str">
        <f t="shared" si="30"/>
        <v>14:00</v>
      </c>
      <c r="C377" t="str">
        <f t="shared" si="31"/>
        <v>17:00</v>
      </c>
      <c r="D377" t="str">
        <f t="shared" si="28"/>
        <v>Centre</v>
      </c>
      <c r="E377">
        <f t="shared" si="27"/>
        <v>1</v>
      </c>
      <c r="F377">
        <f>'Fiche formation'!$E$25</f>
        <v>0</v>
      </c>
      <c r="G377">
        <f>Salle!$B$1</f>
        <v>0</v>
      </c>
      <c r="H377" t="str">
        <f>'Fiche formation'!$C$14</f>
        <v>LG3 INFO</v>
      </c>
      <c r="K377" t="str">
        <f>VLOOKUP(A377,'Calendrier 2025-2026'!$V$7:$W$37,2,FALSE)</f>
        <v>Centre</v>
      </c>
    </row>
    <row r="378" spans="1:11">
      <c r="A378" s="10">
        <f t="shared" si="29"/>
        <v>46058</v>
      </c>
      <c r="B378" t="str">
        <f t="shared" si="30"/>
        <v>08:00</v>
      </c>
      <c r="C378" t="str">
        <f t="shared" si="31"/>
        <v>12:00</v>
      </c>
      <c r="D378" t="str">
        <f t="shared" si="28"/>
        <v>Centre</v>
      </c>
      <c r="E378">
        <f t="shared" si="27"/>
        <v>1</v>
      </c>
      <c r="F378">
        <f>'Fiche formation'!$E$25</f>
        <v>0</v>
      </c>
      <c r="G378">
        <f>Salle!$B$1</f>
        <v>0</v>
      </c>
      <c r="H378" t="str">
        <f>'Fiche formation'!$C$14</f>
        <v>LG3 INFO</v>
      </c>
      <c r="K378" t="str">
        <f>VLOOKUP(A378,'Calendrier 2025-2026'!$V$7:$W$37,2,FALSE)</f>
        <v>Centre</v>
      </c>
    </row>
    <row r="379" spans="1:11">
      <c r="A379" s="10">
        <f t="shared" si="29"/>
        <v>46058</v>
      </c>
      <c r="B379" t="str">
        <f t="shared" si="30"/>
        <v>14:00</v>
      </c>
      <c r="C379" t="str">
        <f t="shared" si="31"/>
        <v>17:00</v>
      </c>
      <c r="D379" t="str">
        <f t="shared" si="28"/>
        <v>Centre</v>
      </c>
      <c r="E379">
        <f t="shared" si="27"/>
        <v>1</v>
      </c>
      <c r="F379">
        <f>'Fiche formation'!$E$25</f>
        <v>0</v>
      </c>
      <c r="G379">
        <f>Salle!$B$1</f>
        <v>0</v>
      </c>
      <c r="H379" t="str">
        <f>'Fiche formation'!$C$14</f>
        <v>LG3 INFO</v>
      </c>
      <c r="K379" t="str">
        <f>VLOOKUP(A379,'Calendrier 2025-2026'!$V$7:$W$37,2,FALSE)</f>
        <v>Centre</v>
      </c>
    </row>
    <row r="380" spans="1:11">
      <c r="A380" s="10">
        <f t="shared" si="29"/>
        <v>46059</v>
      </c>
      <c r="B380" t="str">
        <f t="shared" si="30"/>
        <v>08:00</v>
      </c>
      <c r="C380" t="str">
        <f t="shared" si="31"/>
        <v>12:00</v>
      </c>
      <c r="D380" t="str">
        <f t="shared" si="28"/>
        <v>Centre</v>
      </c>
      <c r="E380">
        <f t="shared" si="27"/>
        <v>1</v>
      </c>
      <c r="F380">
        <f>'Fiche formation'!$E$25</f>
        <v>0</v>
      </c>
      <c r="G380">
        <f>Salle!$B$1</f>
        <v>0</v>
      </c>
      <c r="H380" t="str">
        <f>'Fiche formation'!$C$14</f>
        <v>LG3 INFO</v>
      </c>
      <c r="K380" t="str">
        <f>VLOOKUP(A380,'Calendrier 2025-2026'!$V$7:$W$37,2,FALSE)</f>
        <v>Centre</v>
      </c>
    </row>
    <row r="381" spans="1:11">
      <c r="A381" s="10">
        <f t="shared" si="29"/>
        <v>46059</v>
      </c>
      <c r="B381" t="str">
        <f t="shared" si="30"/>
        <v>14:00</v>
      </c>
      <c r="C381" t="str">
        <f t="shared" si="31"/>
        <v>17:00</v>
      </c>
      <c r="D381" t="str">
        <f t="shared" si="28"/>
        <v>Centre</v>
      </c>
      <c r="E381">
        <f t="shared" si="27"/>
        <v>1</v>
      </c>
      <c r="F381">
        <f>'Fiche formation'!$E$25</f>
        <v>0</v>
      </c>
      <c r="G381">
        <f>Salle!$B$1</f>
        <v>0</v>
      </c>
      <c r="H381" t="str">
        <f>'Fiche formation'!$C$14</f>
        <v>LG3 INFO</v>
      </c>
      <c r="K381" t="str">
        <f>VLOOKUP(A381,'Calendrier 2025-2026'!$V$7:$W$37,2,FALSE)</f>
        <v>Centre</v>
      </c>
    </row>
    <row r="382" spans="1:11">
      <c r="A382" s="10">
        <f t="shared" si="29"/>
        <v>46060</v>
      </c>
      <c r="B382" t="str">
        <f t="shared" si="30"/>
        <v/>
      </c>
      <c r="C382" t="str">
        <f t="shared" si="31"/>
        <v/>
      </c>
      <c r="D382">
        <f t="shared" si="28"/>
        <v>0</v>
      </c>
      <c r="E382" t="str">
        <f t="shared" si="27"/>
        <v/>
      </c>
      <c r="F382">
        <f>'Fiche formation'!$E$25</f>
        <v>0</v>
      </c>
      <c r="G382">
        <f>Salle!$B$1</f>
        <v>0</v>
      </c>
      <c r="H382" t="str">
        <f>'Fiche formation'!$C$14</f>
        <v>LG3 INFO</v>
      </c>
      <c r="K382">
        <f>VLOOKUP(A382,'Calendrier 2025-2026'!$V$7:$W$37,2,FALSE)</f>
        <v>0</v>
      </c>
    </row>
    <row r="383" spans="1:11">
      <c r="A383" s="10">
        <f t="shared" si="29"/>
        <v>46060</v>
      </c>
      <c r="B383" t="str">
        <f t="shared" si="30"/>
        <v/>
      </c>
      <c r="C383" t="str">
        <f t="shared" si="31"/>
        <v/>
      </c>
      <c r="D383">
        <f t="shared" si="28"/>
        <v>0</v>
      </c>
      <c r="E383" t="str">
        <f t="shared" si="27"/>
        <v/>
      </c>
      <c r="F383">
        <f>'Fiche formation'!$E$25</f>
        <v>0</v>
      </c>
      <c r="G383">
        <f>Salle!$B$1</f>
        <v>0</v>
      </c>
      <c r="H383" t="str">
        <f>'Fiche formation'!$C$14</f>
        <v>LG3 INFO</v>
      </c>
      <c r="K383">
        <f>VLOOKUP(A383,'Calendrier 2025-2026'!$V$7:$W$37,2,FALSE)</f>
        <v>0</v>
      </c>
    </row>
    <row r="384" spans="1:11">
      <c r="A384" s="10">
        <f t="shared" si="29"/>
        <v>46061</v>
      </c>
      <c r="B384" t="str">
        <f t="shared" si="30"/>
        <v/>
      </c>
      <c r="C384" t="str">
        <f t="shared" si="31"/>
        <v/>
      </c>
      <c r="D384">
        <f t="shared" si="28"/>
        <v>0</v>
      </c>
      <c r="E384" t="str">
        <f t="shared" ref="E384:E447" si="32">IF(K384=0,"",IF(OR(K384="Entreprise",K384="Révisions"),0,1))</f>
        <v/>
      </c>
      <c r="F384">
        <f>'Fiche formation'!$E$25</f>
        <v>0</v>
      </c>
      <c r="G384">
        <f>Salle!$B$1</f>
        <v>0</v>
      </c>
      <c r="H384" t="str">
        <f>'Fiche formation'!$C$14</f>
        <v>LG3 INFO</v>
      </c>
      <c r="K384">
        <f>VLOOKUP(A384,'Calendrier 2025-2026'!$V$7:$W$37,2,FALSE)</f>
        <v>0</v>
      </c>
    </row>
    <row r="385" spans="1:11">
      <c r="A385" s="10">
        <f t="shared" si="29"/>
        <v>46061</v>
      </c>
      <c r="B385" t="str">
        <f t="shared" si="30"/>
        <v/>
      </c>
      <c r="C385" t="str">
        <f t="shared" si="31"/>
        <v/>
      </c>
      <c r="D385">
        <f t="shared" ref="D385:D448" si="33">K385</f>
        <v>0</v>
      </c>
      <c r="E385" t="str">
        <f t="shared" si="32"/>
        <v/>
      </c>
      <c r="F385">
        <f>'Fiche formation'!$E$25</f>
        <v>0</v>
      </c>
      <c r="G385">
        <f>Salle!$B$1</f>
        <v>0</v>
      </c>
      <c r="H385" t="str">
        <f>'Fiche formation'!$C$14</f>
        <v>LG3 INFO</v>
      </c>
      <c r="K385">
        <f>VLOOKUP(A385,'Calendrier 2025-2026'!$V$7:$W$37,2,FALSE)</f>
        <v>0</v>
      </c>
    </row>
    <row r="386" spans="1:11">
      <c r="A386" s="10">
        <f t="shared" ref="A386:A449" si="34">IF(A385=A384,A385+1,A385)</f>
        <v>46062</v>
      </c>
      <c r="B386" t="str">
        <f t="shared" si="30"/>
        <v>08:00</v>
      </c>
      <c r="C386" t="str">
        <f t="shared" si="31"/>
        <v>12:00</v>
      </c>
      <c r="D386" t="str">
        <f t="shared" si="33"/>
        <v>Centre</v>
      </c>
      <c r="E386">
        <f t="shared" si="32"/>
        <v>1</v>
      </c>
      <c r="F386">
        <f>'Fiche formation'!$E$25</f>
        <v>0</v>
      </c>
      <c r="G386">
        <f>Salle!$B$1</f>
        <v>0</v>
      </c>
      <c r="H386" t="str">
        <f>'Fiche formation'!$C$14</f>
        <v>LG3 INFO</v>
      </c>
      <c r="K386" t="str">
        <f>VLOOKUP(A386,'Calendrier 2025-2026'!$V$7:$W$37,2,FALSE)</f>
        <v>Centre</v>
      </c>
    </row>
    <row r="387" spans="1:11">
      <c r="A387" s="10">
        <f t="shared" si="34"/>
        <v>46062</v>
      </c>
      <c r="B387" t="str">
        <f t="shared" ref="B387:B450" si="35">IF(K387=0,"",IF($A387=$A386,"14:00","08:00"))</f>
        <v>14:00</v>
      </c>
      <c r="C387" t="str">
        <f t="shared" ref="C387:C450" si="36">IF(K387=0,"",IF($A387=$A386,"17:00","12:00"))</f>
        <v>17:00</v>
      </c>
      <c r="D387" t="str">
        <f t="shared" si="33"/>
        <v>Centre</v>
      </c>
      <c r="E387">
        <f t="shared" si="32"/>
        <v>1</v>
      </c>
      <c r="F387">
        <f>'Fiche formation'!$E$25</f>
        <v>0</v>
      </c>
      <c r="G387">
        <f>Salle!$B$1</f>
        <v>0</v>
      </c>
      <c r="H387" t="str">
        <f>'Fiche formation'!$C$14</f>
        <v>LG3 INFO</v>
      </c>
      <c r="K387" t="str">
        <f>VLOOKUP(A387,'Calendrier 2025-2026'!$V$7:$W$37,2,FALSE)</f>
        <v>Centre</v>
      </c>
    </row>
    <row r="388" spans="1:11">
      <c r="A388" s="10">
        <f t="shared" si="34"/>
        <v>46063</v>
      </c>
      <c r="B388" t="str">
        <f t="shared" si="35"/>
        <v>08:00</v>
      </c>
      <c r="C388" t="str">
        <f t="shared" si="36"/>
        <v>12:00</v>
      </c>
      <c r="D388" t="str">
        <f t="shared" si="33"/>
        <v>Centre</v>
      </c>
      <c r="E388">
        <f t="shared" si="32"/>
        <v>1</v>
      </c>
      <c r="F388">
        <f>'Fiche formation'!$E$25</f>
        <v>0</v>
      </c>
      <c r="G388">
        <f>Salle!$B$1</f>
        <v>0</v>
      </c>
      <c r="H388" t="str">
        <f>'Fiche formation'!$C$14</f>
        <v>LG3 INFO</v>
      </c>
      <c r="K388" t="str">
        <f>VLOOKUP(A388,'Calendrier 2025-2026'!$V$7:$W$37,2,FALSE)</f>
        <v>Centre</v>
      </c>
    </row>
    <row r="389" spans="1:11">
      <c r="A389" s="10">
        <f t="shared" si="34"/>
        <v>46063</v>
      </c>
      <c r="B389" t="str">
        <f t="shared" si="35"/>
        <v>14:00</v>
      </c>
      <c r="C389" t="str">
        <f t="shared" si="36"/>
        <v>17:00</v>
      </c>
      <c r="D389" t="str">
        <f t="shared" si="33"/>
        <v>Centre</v>
      </c>
      <c r="E389">
        <f t="shared" si="32"/>
        <v>1</v>
      </c>
      <c r="F389">
        <f>'Fiche formation'!$E$25</f>
        <v>0</v>
      </c>
      <c r="G389">
        <f>Salle!$B$1</f>
        <v>0</v>
      </c>
      <c r="H389" t="str">
        <f>'Fiche formation'!$C$14</f>
        <v>LG3 INFO</v>
      </c>
      <c r="K389" t="str">
        <f>VLOOKUP(A389,'Calendrier 2025-2026'!$V$7:$W$37,2,FALSE)</f>
        <v>Centre</v>
      </c>
    </row>
    <row r="390" spans="1:11">
      <c r="A390" s="10">
        <f t="shared" si="34"/>
        <v>46064</v>
      </c>
      <c r="B390" t="str">
        <f t="shared" si="35"/>
        <v>08:00</v>
      </c>
      <c r="C390" t="str">
        <f t="shared" si="36"/>
        <v>12:00</v>
      </c>
      <c r="D390" t="str">
        <f t="shared" si="33"/>
        <v>Centre</v>
      </c>
      <c r="E390">
        <f t="shared" si="32"/>
        <v>1</v>
      </c>
      <c r="F390">
        <f>'Fiche formation'!$E$25</f>
        <v>0</v>
      </c>
      <c r="G390">
        <f>Salle!$B$1</f>
        <v>0</v>
      </c>
      <c r="H390" t="str">
        <f>'Fiche formation'!$C$14</f>
        <v>LG3 INFO</v>
      </c>
      <c r="K390" t="str">
        <f>VLOOKUP(A390,'Calendrier 2025-2026'!$V$7:$W$37,2,FALSE)</f>
        <v>Centre</v>
      </c>
    </row>
    <row r="391" spans="1:11">
      <c r="A391" s="10">
        <f t="shared" si="34"/>
        <v>46064</v>
      </c>
      <c r="B391" t="str">
        <f t="shared" si="35"/>
        <v>14:00</v>
      </c>
      <c r="C391" t="str">
        <f t="shared" si="36"/>
        <v>17:00</v>
      </c>
      <c r="D391" t="str">
        <f t="shared" si="33"/>
        <v>Centre</v>
      </c>
      <c r="E391">
        <f t="shared" si="32"/>
        <v>1</v>
      </c>
      <c r="F391">
        <f>'Fiche formation'!$E$25</f>
        <v>0</v>
      </c>
      <c r="G391">
        <f>Salle!$B$1</f>
        <v>0</v>
      </c>
      <c r="H391" t="str">
        <f>'Fiche formation'!$C$14</f>
        <v>LG3 INFO</v>
      </c>
      <c r="K391" t="str">
        <f>VLOOKUP(A391,'Calendrier 2025-2026'!$V$7:$W$37,2,FALSE)</f>
        <v>Centre</v>
      </c>
    </row>
    <row r="392" spans="1:11">
      <c r="A392" s="10">
        <f t="shared" si="34"/>
        <v>46065</v>
      </c>
      <c r="B392" t="str">
        <f t="shared" si="35"/>
        <v>08:00</v>
      </c>
      <c r="C392" t="str">
        <f t="shared" si="36"/>
        <v>12:00</v>
      </c>
      <c r="D392" t="str">
        <f t="shared" si="33"/>
        <v>Centre</v>
      </c>
      <c r="E392">
        <f t="shared" si="32"/>
        <v>1</v>
      </c>
      <c r="F392">
        <f>'Fiche formation'!$E$25</f>
        <v>0</v>
      </c>
      <c r="G392">
        <f>Salle!$B$1</f>
        <v>0</v>
      </c>
      <c r="H392" t="str">
        <f>'Fiche formation'!$C$14</f>
        <v>LG3 INFO</v>
      </c>
      <c r="K392" t="str">
        <f>VLOOKUP(A392,'Calendrier 2025-2026'!$V$7:$W$37,2,FALSE)</f>
        <v>Centre</v>
      </c>
    </row>
    <row r="393" spans="1:11">
      <c r="A393" s="10">
        <f t="shared" si="34"/>
        <v>46065</v>
      </c>
      <c r="B393" t="str">
        <f t="shared" si="35"/>
        <v>14:00</v>
      </c>
      <c r="C393" t="str">
        <f t="shared" si="36"/>
        <v>17:00</v>
      </c>
      <c r="D393" t="str">
        <f t="shared" si="33"/>
        <v>Centre</v>
      </c>
      <c r="E393">
        <f t="shared" si="32"/>
        <v>1</v>
      </c>
      <c r="F393">
        <f>'Fiche formation'!$E$25</f>
        <v>0</v>
      </c>
      <c r="G393">
        <f>Salle!$B$1</f>
        <v>0</v>
      </c>
      <c r="H393" t="str">
        <f>'Fiche formation'!$C$14</f>
        <v>LG3 INFO</v>
      </c>
      <c r="K393" t="str">
        <f>VLOOKUP(A393,'Calendrier 2025-2026'!$V$7:$W$37,2,FALSE)</f>
        <v>Centre</v>
      </c>
    </row>
    <row r="394" spans="1:11">
      <c r="A394" s="10">
        <f t="shared" si="34"/>
        <v>46066</v>
      </c>
      <c r="B394" t="str">
        <f t="shared" si="35"/>
        <v>08:00</v>
      </c>
      <c r="C394" t="str">
        <f t="shared" si="36"/>
        <v>12:00</v>
      </c>
      <c r="D394" t="str">
        <f t="shared" si="33"/>
        <v>Centre</v>
      </c>
      <c r="E394">
        <f t="shared" si="32"/>
        <v>1</v>
      </c>
      <c r="F394">
        <f>'Fiche formation'!$E$25</f>
        <v>0</v>
      </c>
      <c r="G394">
        <f>Salle!$B$1</f>
        <v>0</v>
      </c>
      <c r="H394" t="str">
        <f>'Fiche formation'!$C$14</f>
        <v>LG3 INFO</v>
      </c>
      <c r="K394" t="str">
        <f>VLOOKUP(A394,'Calendrier 2025-2026'!$V$7:$W$37,2,FALSE)</f>
        <v>Centre</v>
      </c>
    </row>
    <row r="395" spans="1:11">
      <c r="A395" s="10">
        <f t="shared" si="34"/>
        <v>46066</v>
      </c>
      <c r="B395" t="str">
        <f t="shared" si="35"/>
        <v>14:00</v>
      </c>
      <c r="C395" t="str">
        <f t="shared" si="36"/>
        <v>17:00</v>
      </c>
      <c r="D395" t="str">
        <f t="shared" si="33"/>
        <v>Centre</v>
      </c>
      <c r="E395">
        <f t="shared" si="32"/>
        <v>1</v>
      </c>
      <c r="F395">
        <f>'Fiche formation'!$E$25</f>
        <v>0</v>
      </c>
      <c r="G395">
        <f>Salle!$B$1</f>
        <v>0</v>
      </c>
      <c r="H395" t="str">
        <f>'Fiche formation'!$C$14</f>
        <v>LG3 INFO</v>
      </c>
      <c r="K395" t="str">
        <f>VLOOKUP(A395,'Calendrier 2025-2026'!$V$7:$W$37,2,FALSE)</f>
        <v>Centre</v>
      </c>
    </row>
    <row r="396" spans="1:11">
      <c r="A396" s="10">
        <f t="shared" si="34"/>
        <v>46067</v>
      </c>
      <c r="B396" t="str">
        <f t="shared" si="35"/>
        <v/>
      </c>
      <c r="C396" t="str">
        <f t="shared" si="36"/>
        <v/>
      </c>
      <c r="D396">
        <f t="shared" si="33"/>
        <v>0</v>
      </c>
      <c r="E396" t="str">
        <f t="shared" si="32"/>
        <v/>
      </c>
      <c r="F396">
        <f>'Fiche formation'!$E$25</f>
        <v>0</v>
      </c>
      <c r="G396">
        <f>Salle!$B$1</f>
        <v>0</v>
      </c>
      <c r="H396" t="str">
        <f>'Fiche formation'!$C$14</f>
        <v>LG3 INFO</v>
      </c>
      <c r="K396">
        <f>VLOOKUP(A396,'Calendrier 2025-2026'!$V$7:$W$37,2,FALSE)</f>
        <v>0</v>
      </c>
    </row>
    <row r="397" spans="1:11">
      <c r="A397" s="10">
        <f t="shared" si="34"/>
        <v>46067</v>
      </c>
      <c r="B397" t="str">
        <f t="shared" si="35"/>
        <v/>
      </c>
      <c r="C397" t="str">
        <f t="shared" si="36"/>
        <v/>
      </c>
      <c r="D397">
        <f t="shared" si="33"/>
        <v>0</v>
      </c>
      <c r="E397" t="str">
        <f t="shared" si="32"/>
        <v/>
      </c>
      <c r="F397">
        <f>'Fiche formation'!$E$25</f>
        <v>0</v>
      </c>
      <c r="G397">
        <f>Salle!$B$1</f>
        <v>0</v>
      </c>
      <c r="H397" t="str">
        <f>'Fiche formation'!$C$14</f>
        <v>LG3 INFO</v>
      </c>
      <c r="K397">
        <f>VLOOKUP(A397,'Calendrier 2025-2026'!$V$7:$W$37,2,FALSE)</f>
        <v>0</v>
      </c>
    </row>
    <row r="398" spans="1:11">
      <c r="A398" s="10">
        <f t="shared" si="34"/>
        <v>46068</v>
      </c>
      <c r="B398" t="str">
        <f t="shared" si="35"/>
        <v/>
      </c>
      <c r="C398" t="str">
        <f t="shared" si="36"/>
        <v/>
      </c>
      <c r="D398">
        <f t="shared" si="33"/>
        <v>0</v>
      </c>
      <c r="E398" t="str">
        <f t="shared" si="32"/>
        <v/>
      </c>
      <c r="F398">
        <f>'Fiche formation'!$E$25</f>
        <v>0</v>
      </c>
      <c r="G398">
        <f>Salle!$B$1</f>
        <v>0</v>
      </c>
      <c r="H398" t="str">
        <f>'Fiche formation'!$C$14</f>
        <v>LG3 INFO</v>
      </c>
      <c r="K398">
        <f>VLOOKUP(A398,'Calendrier 2025-2026'!$V$7:$W$37,2,FALSE)</f>
        <v>0</v>
      </c>
    </row>
    <row r="399" spans="1:11">
      <c r="A399" s="10">
        <f t="shared" si="34"/>
        <v>46068</v>
      </c>
      <c r="B399" t="str">
        <f t="shared" si="35"/>
        <v/>
      </c>
      <c r="C399" t="str">
        <f t="shared" si="36"/>
        <v/>
      </c>
      <c r="D399">
        <f t="shared" si="33"/>
        <v>0</v>
      </c>
      <c r="E399" t="str">
        <f t="shared" si="32"/>
        <v/>
      </c>
      <c r="F399">
        <f>'Fiche formation'!$E$25</f>
        <v>0</v>
      </c>
      <c r="G399">
        <f>Salle!$B$1</f>
        <v>0</v>
      </c>
      <c r="H399" t="str">
        <f>'Fiche formation'!$C$14</f>
        <v>LG3 INFO</v>
      </c>
      <c r="K399">
        <f>VLOOKUP(A399,'Calendrier 2025-2026'!$V$7:$W$37,2,FALSE)</f>
        <v>0</v>
      </c>
    </row>
    <row r="400" spans="1:11">
      <c r="A400" s="10">
        <f t="shared" si="34"/>
        <v>46069</v>
      </c>
      <c r="B400" t="str">
        <f t="shared" si="35"/>
        <v>08:00</v>
      </c>
      <c r="C400" t="str">
        <f t="shared" si="36"/>
        <v>12:00</v>
      </c>
      <c r="D400" t="str">
        <f t="shared" si="33"/>
        <v>Centre</v>
      </c>
      <c r="E400">
        <f t="shared" si="32"/>
        <v>1</v>
      </c>
      <c r="F400">
        <f>'Fiche formation'!$E$25</f>
        <v>0</v>
      </c>
      <c r="G400">
        <f>Salle!$B$1</f>
        <v>0</v>
      </c>
      <c r="H400" t="str">
        <f>'Fiche formation'!$C$14</f>
        <v>LG3 INFO</v>
      </c>
      <c r="K400" t="str">
        <f>VLOOKUP(A400,'Calendrier 2025-2026'!$V$7:$W$37,2,FALSE)</f>
        <v>Centre</v>
      </c>
    </row>
    <row r="401" spans="1:11">
      <c r="A401" s="10">
        <f t="shared" si="34"/>
        <v>46069</v>
      </c>
      <c r="B401" t="str">
        <f t="shared" si="35"/>
        <v>14:00</v>
      </c>
      <c r="C401" t="str">
        <f t="shared" si="36"/>
        <v>17:00</v>
      </c>
      <c r="D401" t="str">
        <f t="shared" si="33"/>
        <v>Centre</v>
      </c>
      <c r="E401">
        <f t="shared" si="32"/>
        <v>1</v>
      </c>
      <c r="F401">
        <f>'Fiche formation'!$E$25</f>
        <v>0</v>
      </c>
      <c r="G401">
        <f>Salle!$B$1</f>
        <v>0</v>
      </c>
      <c r="H401" t="str">
        <f>'Fiche formation'!$C$14</f>
        <v>LG3 INFO</v>
      </c>
      <c r="K401" t="str">
        <f>VLOOKUP(A401,'Calendrier 2025-2026'!$V$7:$W$37,2,FALSE)</f>
        <v>Centre</v>
      </c>
    </row>
    <row r="402" spans="1:11">
      <c r="A402" s="10">
        <f t="shared" si="34"/>
        <v>46070</v>
      </c>
      <c r="B402" t="str">
        <f t="shared" si="35"/>
        <v>08:00</v>
      </c>
      <c r="C402" t="str">
        <f t="shared" si="36"/>
        <v>12:00</v>
      </c>
      <c r="D402" t="str">
        <f t="shared" si="33"/>
        <v>Centre</v>
      </c>
      <c r="E402">
        <f t="shared" si="32"/>
        <v>1</v>
      </c>
      <c r="F402">
        <f>'Fiche formation'!$E$25</f>
        <v>0</v>
      </c>
      <c r="G402">
        <f>Salle!$B$1</f>
        <v>0</v>
      </c>
      <c r="H402" t="str">
        <f>'Fiche formation'!$C$14</f>
        <v>LG3 INFO</v>
      </c>
      <c r="K402" t="str">
        <f>VLOOKUP(A402,'Calendrier 2025-2026'!$V$7:$W$37,2,FALSE)</f>
        <v>Centre</v>
      </c>
    </row>
    <row r="403" spans="1:11">
      <c r="A403" s="10">
        <f t="shared" si="34"/>
        <v>46070</v>
      </c>
      <c r="B403" t="str">
        <f t="shared" si="35"/>
        <v>14:00</v>
      </c>
      <c r="C403" t="str">
        <f t="shared" si="36"/>
        <v>17:00</v>
      </c>
      <c r="D403" t="str">
        <f t="shared" si="33"/>
        <v>Centre</v>
      </c>
      <c r="E403">
        <f t="shared" si="32"/>
        <v>1</v>
      </c>
      <c r="F403">
        <f>'Fiche formation'!$E$25</f>
        <v>0</v>
      </c>
      <c r="G403">
        <f>Salle!$B$1</f>
        <v>0</v>
      </c>
      <c r="H403" t="str">
        <f>'Fiche formation'!$C$14</f>
        <v>LG3 INFO</v>
      </c>
      <c r="K403" t="str">
        <f>VLOOKUP(A403,'Calendrier 2025-2026'!$V$7:$W$37,2,FALSE)</f>
        <v>Centre</v>
      </c>
    </row>
    <row r="404" spans="1:11">
      <c r="A404" s="10">
        <f t="shared" si="34"/>
        <v>46071</v>
      </c>
      <c r="B404" t="str">
        <f t="shared" si="35"/>
        <v>08:00</v>
      </c>
      <c r="C404" t="str">
        <f t="shared" si="36"/>
        <v>12:00</v>
      </c>
      <c r="D404" t="str">
        <f t="shared" si="33"/>
        <v>Centre</v>
      </c>
      <c r="E404">
        <f t="shared" si="32"/>
        <v>1</v>
      </c>
      <c r="F404">
        <f>'Fiche formation'!$E$25</f>
        <v>0</v>
      </c>
      <c r="G404">
        <f>Salle!$B$1</f>
        <v>0</v>
      </c>
      <c r="H404" t="str">
        <f>'Fiche formation'!$C$14</f>
        <v>LG3 INFO</v>
      </c>
      <c r="K404" t="str">
        <f>VLOOKUP(A404,'Calendrier 2025-2026'!$V$7:$W$37,2,FALSE)</f>
        <v>Centre</v>
      </c>
    </row>
    <row r="405" spans="1:11">
      <c r="A405" s="10">
        <f t="shared" si="34"/>
        <v>46071</v>
      </c>
      <c r="B405" t="str">
        <f t="shared" si="35"/>
        <v>14:00</v>
      </c>
      <c r="C405" t="str">
        <f t="shared" si="36"/>
        <v>17:00</v>
      </c>
      <c r="D405" t="str">
        <f t="shared" si="33"/>
        <v>Centre</v>
      </c>
      <c r="E405">
        <f t="shared" si="32"/>
        <v>1</v>
      </c>
      <c r="F405">
        <f>'Fiche formation'!$E$25</f>
        <v>0</v>
      </c>
      <c r="G405">
        <f>Salle!$B$1</f>
        <v>0</v>
      </c>
      <c r="H405" t="str">
        <f>'Fiche formation'!$C$14</f>
        <v>LG3 INFO</v>
      </c>
      <c r="K405" t="str">
        <f>VLOOKUP(A405,'Calendrier 2025-2026'!$V$7:$W$37,2,FALSE)</f>
        <v>Centre</v>
      </c>
    </row>
    <row r="406" spans="1:11">
      <c r="A406" s="10">
        <f t="shared" si="34"/>
        <v>46072</v>
      </c>
      <c r="B406" t="str">
        <f t="shared" si="35"/>
        <v>08:00</v>
      </c>
      <c r="C406" t="str">
        <f t="shared" si="36"/>
        <v>12:00</v>
      </c>
      <c r="D406" t="str">
        <f t="shared" si="33"/>
        <v>Centre</v>
      </c>
      <c r="E406">
        <f t="shared" si="32"/>
        <v>1</v>
      </c>
      <c r="F406">
        <f>'Fiche formation'!$E$25</f>
        <v>0</v>
      </c>
      <c r="G406">
        <f>Salle!$B$1</f>
        <v>0</v>
      </c>
      <c r="H406" t="str">
        <f>'Fiche formation'!$C$14</f>
        <v>LG3 INFO</v>
      </c>
      <c r="K406" t="str">
        <f>VLOOKUP(A406,'Calendrier 2025-2026'!$V$7:$W$37,2,FALSE)</f>
        <v>Centre</v>
      </c>
    </row>
    <row r="407" spans="1:11">
      <c r="A407" s="10">
        <f t="shared" si="34"/>
        <v>46072</v>
      </c>
      <c r="B407" t="str">
        <f t="shared" si="35"/>
        <v>14:00</v>
      </c>
      <c r="C407" t="str">
        <f t="shared" si="36"/>
        <v>17:00</v>
      </c>
      <c r="D407" t="str">
        <f t="shared" si="33"/>
        <v>Centre</v>
      </c>
      <c r="E407">
        <f t="shared" si="32"/>
        <v>1</v>
      </c>
      <c r="F407">
        <f>'Fiche formation'!$E$25</f>
        <v>0</v>
      </c>
      <c r="G407">
        <f>Salle!$B$1</f>
        <v>0</v>
      </c>
      <c r="H407" t="str">
        <f>'Fiche formation'!$C$14</f>
        <v>LG3 INFO</v>
      </c>
      <c r="K407" t="str">
        <f>VLOOKUP(A407,'Calendrier 2025-2026'!$V$7:$W$37,2,FALSE)</f>
        <v>Centre</v>
      </c>
    </row>
    <row r="408" spans="1:11">
      <c r="A408" s="10">
        <f t="shared" si="34"/>
        <v>46073</v>
      </c>
      <c r="B408" t="str">
        <f t="shared" si="35"/>
        <v>08:00</v>
      </c>
      <c r="C408" t="str">
        <f t="shared" si="36"/>
        <v>12:00</v>
      </c>
      <c r="D408" t="str">
        <f t="shared" si="33"/>
        <v>Centre</v>
      </c>
      <c r="E408">
        <f t="shared" si="32"/>
        <v>1</v>
      </c>
      <c r="F408">
        <f>'Fiche formation'!$E$25</f>
        <v>0</v>
      </c>
      <c r="G408">
        <f>Salle!$B$1</f>
        <v>0</v>
      </c>
      <c r="H408" t="str">
        <f>'Fiche formation'!$C$14</f>
        <v>LG3 INFO</v>
      </c>
      <c r="K408" t="str">
        <f>VLOOKUP(A408,'Calendrier 2025-2026'!$V$7:$W$37,2,FALSE)</f>
        <v>Centre</v>
      </c>
    </row>
    <row r="409" spans="1:11">
      <c r="A409" s="10">
        <f t="shared" si="34"/>
        <v>46073</v>
      </c>
      <c r="B409" t="str">
        <f t="shared" si="35"/>
        <v>14:00</v>
      </c>
      <c r="C409" t="str">
        <f t="shared" si="36"/>
        <v>17:00</v>
      </c>
      <c r="D409" t="str">
        <f t="shared" si="33"/>
        <v>Centre</v>
      </c>
      <c r="E409">
        <f t="shared" si="32"/>
        <v>1</v>
      </c>
      <c r="F409">
        <f>'Fiche formation'!$E$25</f>
        <v>0</v>
      </c>
      <c r="G409">
        <f>Salle!$B$1</f>
        <v>0</v>
      </c>
      <c r="H409" t="str">
        <f>'Fiche formation'!$C$14</f>
        <v>LG3 INFO</v>
      </c>
      <c r="K409" t="str">
        <f>VLOOKUP(A409,'Calendrier 2025-2026'!$V$7:$W$37,2,FALSE)</f>
        <v>Centre</v>
      </c>
    </row>
    <row r="410" spans="1:11">
      <c r="A410" s="10">
        <f t="shared" si="34"/>
        <v>46074</v>
      </c>
      <c r="B410" t="str">
        <f t="shared" si="35"/>
        <v/>
      </c>
      <c r="C410" t="str">
        <f t="shared" si="36"/>
        <v/>
      </c>
      <c r="D410">
        <f t="shared" si="33"/>
        <v>0</v>
      </c>
      <c r="E410" t="str">
        <f t="shared" si="32"/>
        <v/>
      </c>
      <c r="F410">
        <f>'Fiche formation'!$E$25</f>
        <v>0</v>
      </c>
      <c r="G410">
        <f>Salle!$B$1</f>
        <v>0</v>
      </c>
      <c r="H410" t="str">
        <f>'Fiche formation'!$C$14</f>
        <v>LG3 INFO</v>
      </c>
      <c r="K410">
        <f>VLOOKUP(A410,'Calendrier 2025-2026'!$V$7:$W$37,2,FALSE)</f>
        <v>0</v>
      </c>
    </row>
    <row r="411" spans="1:11">
      <c r="A411" s="10">
        <f t="shared" si="34"/>
        <v>46074</v>
      </c>
      <c r="B411" t="str">
        <f t="shared" si="35"/>
        <v/>
      </c>
      <c r="C411" t="str">
        <f t="shared" si="36"/>
        <v/>
      </c>
      <c r="D411">
        <f t="shared" si="33"/>
        <v>0</v>
      </c>
      <c r="E411" t="str">
        <f t="shared" si="32"/>
        <v/>
      </c>
      <c r="F411">
        <f>'Fiche formation'!$E$25</f>
        <v>0</v>
      </c>
      <c r="G411">
        <f>Salle!$B$1</f>
        <v>0</v>
      </c>
      <c r="H411" t="str">
        <f>'Fiche formation'!$C$14</f>
        <v>LG3 INFO</v>
      </c>
      <c r="K411">
        <f>VLOOKUP(A411,'Calendrier 2025-2026'!$V$7:$W$37,2,FALSE)</f>
        <v>0</v>
      </c>
    </row>
    <row r="412" spans="1:11">
      <c r="A412" s="10">
        <f t="shared" si="34"/>
        <v>46075</v>
      </c>
      <c r="B412" t="str">
        <f t="shared" si="35"/>
        <v/>
      </c>
      <c r="C412" t="str">
        <f t="shared" si="36"/>
        <v/>
      </c>
      <c r="D412">
        <f t="shared" si="33"/>
        <v>0</v>
      </c>
      <c r="E412" t="str">
        <f t="shared" si="32"/>
        <v/>
      </c>
      <c r="F412">
        <f>'Fiche formation'!$E$25</f>
        <v>0</v>
      </c>
      <c r="G412">
        <f>Salle!$B$1</f>
        <v>0</v>
      </c>
      <c r="H412" t="str">
        <f>'Fiche formation'!$C$14</f>
        <v>LG3 INFO</v>
      </c>
      <c r="K412">
        <f>VLOOKUP(A412,'Calendrier 2025-2026'!$V$7:$W$37,2,FALSE)</f>
        <v>0</v>
      </c>
    </row>
    <row r="413" spans="1:11">
      <c r="A413" s="10">
        <f t="shared" si="34"/>
        <v>46075</v>
      </c>
      <c r="B413" t="str">
        <f t="shared" si="35"/>
        <v/>
      </c>
      <c r="C413" t="str">
        <f t="shared" si="36"/>
        <v/>
      </c>
      <c r="D413">
        <f t="shared" si="33"/>
        <v>0</v>
      </c>
      <c r="E413" t="str">
        <f t="shared" si="32"/>
        <v/>
      </c>
      <c r="F413">
        <f>'Fiche formation'!$E$25</f>
        <v>0</v>
      </c>
      <c r="G413">
        <f>Salle!$B$1</f>
        <v>0</v>
      </c>
      <c r="H413" t="str">
        <f>'Fiche formation'!$C$14</f>
        <v>LG3 INFO</v>
      </c>
      <c r="K413">
        <f>VLOOKUP(A413,'Calendrier 2025-2026'!$V$7:$W$37,2,FALSE)</f>
        <v>0</v>
      </c>
    </row>
    <row r="414" spans="1:11">
      <c r="A414" s="10">
        <f t="shared" si="34"/>
        <v>46076</v>
      </c>
      <c r="B414" t="str">
        <f t="shared" si="35"/>
        <v>08:00</v>
      </c>
      <c r="C414" t="str">
        <f t="shared" si="36"/>
        <v>12:00</v>
      </c>
      <c r="D414" t="str">
        <f t="shared" si="33"/>
        <v>Centre</v>
      </c>
      <c r="E414">
        <f t="shared" si="32"/>
        <v>1</v>
      </c>
      <c r="F414">
        <f>'Fiche formation'!$E$25</f>
        <v>0</v>
      </c>
      <c r="G414">
        <f>Salle!$B$1</f>
        <v>0</v>
      </c>
      <c r="H414" t="str">
        <f>'Fiche formation'!$C$14</f>
        <v>LG3 INFO</v>
      </c>
      <c r="K414" t="str">
        <f>VLOOKUP(A414,'Calendrier 2025-2026'!$V$7:$W$37,2,FALSE)</f>
        <v>Centre</v>
      </c>
    </row>
    <row r="415" spans="1:11">
      <c r="A415" s="10">
        <f t="shared" si="34"/>
        <v>46076</v>
      </c>
      <c r="B415" t="str">
        <f t="shared" si="35"/>
        <v>14:00</v>
      </c>
      <c r="C415" t="str">
        <f t="shared" si="36"/>
        <v>17:00</v>
      </c>
      <c r="D415" t="str">
        <f t="shared" si="33"/>
        <v>Centre</v>
      </c>
      <c r="E415">
        <f t="shared" si="32"/>
        <v>1</v>
      </c>
      <c r="F415">
        <f>'Fiche formation'!$E$25</f>
        <v>0</v>
      </c>
      <c r="G415">
        <f>Salle!$B$1</f>
        <v>0</v>
      </c>
      <c r="H415" t="str">
        <f>'Fiche formation'!$C$14</f>
        <v>LG3 INFO</v>
      </c>
      <c r="K415" t="str">
        <f>VLOOKUP(A415,'Calendrier 2025-2026'!$V$7:$W$37,2,FALSE)</f>
        <v>Centre</v>
      </c>
    </row>
    <row r="416" spans="1:11">
      <c r="A416" s="10">
        <f t="shared" si="34"/>
        <v>46077</v>
      </c>
      <c r="B416" t="str">
        <f t="shared" si="35"/>
        <v>08:00</v>
      </c>
      <c r="C416" t="str">
        <f t="shared" si="36"/>
        <v>12:00</v>
      </c>
      <c r="D416" t="str">
        <f t="shared" si="33"/>
        <v>Centre</v>
      </c>
      <c r="E416">
        <f t="shared" si="32"/>
        <v>1</v>
      </c>
      <c r="F416">
        <f>'Fiche formation'!$E$25</f>
        <v>0</v>
      </c>
      <c r="G416">
        <f>Salle!$B$1</f>
        <v>0</v>
      </c>
      <c r="H416" t="str">
        <f>'Fiche formation'!$C$14</f>
        <v>LG3 INFO</v>
      </c>
      <c r="K416" t="str">
        <f>VLOOKUP(A416,'Calendrier 2025-2026'!$V$7:$W$37,2,FALSE)</f>
        <v>Centre</v>
      </c>
    </row>
    <row r="417" spans="1:11">
      <c r="A417" s="10">
        <f t="shared" si="34"/>
        <v>46077</v>
      </c>
      <c r="B417" t="str">
        <f t="shared" si="35"/>
        <v>14:00</v>
      </c>
      <c r="C417" t="str">
        <f t="shared" si="36"/>
        <v>17:00</v>
      </c>
      <c r="D417" t="str">
        <f t="shared" si="33"/>
        <v>Centre</v>
      </c>
      <c r="E417">
        <f t="shared" si="32"/>
        <v>1</v>
      </c>
      <c r="F417">
        <f>'Fiche formation'!$E$25</f>
        <v>0</v>
      </c>
      <c r="G417">
        <f>Salle!$B$1</f>
        <v>0</v>
      </c>
      <c r="H417" t="str">
        <f>'Fiche formation'!$C$14</f>
        <v>LG3 INFO</v>
      </c>
      <c r="K417" t="str">
        <f>VLOOKUP(A417,'Calendrier 2025-2026'!$V$7:$W$37,2,FALSE)</f>
        <v>Centre</v>
      </c>
    </row>
    <row r="418" spans="1:11">
      <c r="A418" s="10">
        <f t="shared" si="34"/>
        <v>46078</v>
      </c>
      <c r="B418" t="str">
        <f t="shared" si="35"/>
        <v>08:00</v>
      </c>
      <c r="C418" t="str">
        <f t="shared" si="36"/>
        <v>12:00</v>
      </c>
      <c r="D418" t="str">
        <f t="shared" si="33"/>
        <v>Centre</v>
      </c>
      <c r="E418">
        <f t="shared" si="32"/>
        <v>1</v>
      </c>
      <c r="F418">
        <f>'Fiche formation'!$E$25</f>
        <v>0</v>
      </c>
      <c r="G418">
        <f>Salle!$B$1</f>
        <v>0</v>
      </c>
      <c r="H418" t="str">
        <f>'Fiche formation'!$C$14</f>
        <v>LG3 INFO</v>
      </c>
      <c r="K418" t="str">
        <f>VLOOKUP(A418,'Calendrier 2025-2026'!$V$7:$W$37,2,FALSE)</f>
        <v>Centre</v>
      </c>
    </row>
    <row r="419" spans="1:11">
      <c r="A419" s="10">
        <f t="shared" si="34"/>
        <v>46078</v>
      </c>
      <c r="B419" t="str">
        <f t="shared" si="35"/>
        <v>14:00</v>
      </c>
      <c r="C419" t="str">
        <f t="shared" si="36"/>
        <v>17:00</v>
      </c>
      <c r="D419" t="str">
        <f t="shared" si="33"/>
        <v>Centre</v>
      </c>
      <c r="E419">
        <f t="shared" si="32"/>
        <v>1</v>
      </c>
      <c r="F419">
        <f>'Fiche formation'!$E$25</f>
        <v>0</v>
      </c>
      <c r="G419">
        <f>Salle!$B$1</f>
        <v>0</v>
      </c>
      <c r="H419" t="str">
        <f>'Fiche formation'!$C$14</f>
        <v>LG3 INFO</v>
      </c>
      <c r="K419" t="str">
        <f>VLOOKUP(A419,'Calendrier 2025-2026'!$V$7:$W$37,2,FALSE)</f>
        <v>Centre</v>
      </c>
    </row>
    <row r="420" spans="1:11">
      <c r="A420" s="10">
        <f t="shared" si="34"/>
        <v>46079</v>
      </c>
      <c r="B420" t="str">
        <f t="shared" si="35"/>
        <v>08:00</v>
      </c>
      <c r="C420" t="str">
        <f t="shared" si="36"/>
        <v>12:00</v>
      </c>
      <c r="D420" t="str">
        <f t="shared" si="33"/>
        <v>Centre</v>
      </c>
      <c r="E420">
        <f t="shared" si="32"/>
        <v>1</v>
      </c>
      <c r="F420">
        <f>'Fiche formation'!$E$25</f>
        <v>0</v>
      </c>
      <c r="G420">
        <f>Salle!$B$1</f>
        <v>0</v>
      </c>
      <c r="H420" t="str">
        <f>'Fiche formation'!$C$14</f>
        <v>LG3 INFO</v>
      </c>
      <c r="K420" t="str">
        <f>VLOOKUP(A420,'Calendrier 2025-2026'!$V$7:$W$37,2,FALSE)</f>
        <v>Centre</v>
      </c>
    </row>
    <row r="421" spans="1:11">
      <c r="A421" s="10">
        <f t="shared" si="34"/>
        <v>46079</v>
      </c>
      <c r="B421" t="str">
        <f t="shared" si="35"/>
        <v>14:00</v>
      </c>
      <c r="C421" t="str">
        <f t="shared" si="36"/>
        <v>17:00</v>
      </c>
      <c r="D421" t="str">
        <f t="shared" si="33"/>
        <v>Centre</v>
      </c>
      <c r="E421">
        <f t="shared" si="32"/>
        <v>1</v>
      </c>
      <c r="F421">
        <f>'Fiche formation'!$E$25</f>
        <v>0</v>
      </c>
      <c r="G421">
        <f>Salle!$B$1</f>
        <v>0</v>
      </c>
      <c r="H421" t="str">
        <f>'Fiche formation'!$C$14</f>
        <v>LG3 INFO</v>
      </c>
      <c r="K421" t="str">
        <f>VLOOKUP(A421,'Calendrier 2025-2026'!$V$7:$W$37,2,FALSE)</f>
        <v>Centre</v>
      </c>
    </row>
    <row r="422" spans="1:11">
      <c r="A422" s="10">
        <f t="shared" si="34"/>
        <v>46080</v>
      </c>
      <c r="B422" t="str">
        <f t="shared" si="35"/>
        <v>08:00</v>
      </c>
      <c r="C422" t="str">
        <f t="shared" si="36"/>
        <v>12:00</v>
      </c>
      <c r="D422" t="str">
        <f t="shared" si="33"/>
        <v>Centre</v>
      </c>
      <c r="E422">
        <f t="shared" si="32"/>
        <v>1</v>
      </c>
      <c r="F422">
        <f>'Fiche formation'!$E$25</f>
        <v>0</v>
      </c>
      <c r="G422">
        <f>Salle!$B$1</f>
        <v>0</v>
      </c>
      <c r="H422" t="str">
        <f>'Fiche formation'!$C$14</f>
        <v>LG3 INFO</v>
      </c>
      <c r="K422" t="str">
        <f>VLOOKUP(A422,'Calendrier 2025-2026'!$V$7:$W$37,2,FALSE)</f>
        <v>Centre</v>
      </c>
    </row>
    <row r="423" spans="1:11">
      <c r="A423" s="10">
        <f t="shared" si="34"/>
        <v>46080</v>
      </c>
      <c r="B423" t="str">
        <f t="shared" si="35"/>
        <v>14:00</v>
      </c>
      <c r="C423" t="str">
        <f t="shared" si="36"/>
        <v>17:00</v>
      </c>
      <c r="D423" t="str">
        <f t="shared" si="33"/>
        <v>Centre</v>
      </c>
      <c r="E423">
        <f t="shared" si="32"/>
        <v>1</v>
      </c>
      <c r="F423">
        <f>'Fiche formation'!$E$25</f>
        <v>0</v>
      </c>
      <c r="G423">
        <f>Salle!$B$1</f>
        <v>0</v>
      </c>
      <c r="H423" t="str">
        <f>'Fiche formation'!$C$14</f>
        <v>LG3 INFO</v>
      </c>
      <c r="K423" t="str">
        <f>VLOOKUP(A423,'Calendrier 2025-2026'!$V$7:$W$37,2,FALSE)</f>
        <v>Centre</v>
      </c>
    </row>
    <row r="424" spans="1:11">
      <c r="A424" s="10">
        <f t="shared" si="34"/>
        <v>46081</v>
      </c>
      <c r="B424" t="str">
        <f t="shared" si="35"/>
        <v/>
      </c>
      <c r="C424" t="str">
        <f t="shared" si="36"/>
        <v/>
      </c>
      <c r="D424">
        <f t="shared" si="33"/>
        <v>0</v>
      </c>
      <c r="E424" t="str">
        <f t="shared" si="32"/>
        <v/>
      </c>
      <c r="F424">
        <f>'Fiche formation'!$E$25</f>
        <v>0</v>
      </c>
      <c r="G424">
        <f>Salle!$B$1</f>
        <v>0</v>
      </c>
      <c r="H424" t="str">
        <f>'Fiche formation'!$C$14</f>
        <v>LG3 INFO</v>
      </c>
      <c r="K424">
        <f>VLOOKUP(A424,'Calendrier 2025-2026'!$V$7:$W$37,2,FALSE)</f>
        <v>0</v>
      </c>
    </row>
    <row r="425" spans="1:11">
      <c r="A425" s="10">
        <f t="shared" si="34"/>
        <v>46081</v>
      </c>
      <c r="B425" t="str">
        <f t="shared" si="35"/>
        <v/>
      </c>
      <c r="C425" t="str">
        <f t="shared" si="36"/>
        <v/>
      </c>
      <c r="D425">
        <f t="shared" si="33"/>
        <v>0</v>
      </c>
      <c r="E425" t="str">
        <f t="shared" si="32"/>
        <v/>
      </c>
      <c r="F425">
        <f>'Fiche formation'!$E$25</f>
        <v>0</v>
      </c>
      <c r="G425">
        <f>Salle!$B$1</f>
        <v>0</v>
      </c>
      <c r="H425" t="str">
        <f>'Fiche formation'!$C$14</f>
        <v>LG3 INFO</v>
      </c>
      <c r="K425">
        <f>VLOOKUP(A425,'Calendrier 2025-2026'!$V$7:$W$37,2,FALSE)</f>
        <v>0</v>
      </c>
    </row>
    <row r="426" spans="1:11">
      <c r="A426" s="10">
        <f t="shared" si="34"/>
        <v>46082</v>
      </c>
      <c r="B426" t="str">
        <f t="shared" si="35"/>
        <v/>
      </c>
      <c r="C426" t="str">
        <f t="shared" si="36"/>
        <v/>
      </c>
      <c r="D426">
        <f t="shared" si="33"/>
        <v>0</v>
      </c>
      <c r="E426" t="str">
        <f t="shared" si="32"/>
        <v/>
      </c>
      <c r="F426">
        <f>'Fiche formation'!$E$25</f>
        <v>0</v>
      </c>
      <c r="G426">
        <f>Salle!$B$1</f>
        <v>0</v>
      </c>
      <c r="H426" t="str">
        <f>'Fiche formation'!$C$14</f>
        <v>LG3 INFO</v>
      </c>
      <c r="K426">
        <f>VLOOKUP(A426,'Calendrier 2025-2026'!$Y$7:$Z$37,2,FALSE)</f>
        <v>0</v>
      </c>
    </row>
    <row r="427" spans="1:11">
      <c r="A427" s="10">
        <f t="shared" si="34"/>
        <v>46082</v>
      </c>
      <c r="B427" t="str">
        <f t="shared" si="35"/>
        <v/>
      </c>
      <c r="C427" t="str">
        <f t="shared" si="36"/>
        <v/>
      </c>
      <c r="D427">
        <f t="shared" si="33"/>
        <v>0</v>
      </c>
      <c r="E427" t="str">
        <f t="shared" si="32"/>
        <v/>
      </c>
      <c r="F427">
        <f>'Fiche formation'!$E$25</f>
        <v>0</v>
      </c>
      <c r="G427">
        <f>Salle!$B$1</f>
        <v>0</v>
      </c>
      <c r="H427" t="str">
        <f>'Fiche formation'!$C$14</f>
        <v>LG3 INFO</v>
      </c>
      <c r="K427">
        <f>VLOOKUP(A427,'Calendrier 2025-2026'!$Y$7:$Z$37,2,FALSE)</f>
        <v>0</v>
      </c>
    </row>
    <row r="428" spans="1:11">
      <c r="A428" s="10">
        <f t="shared" si="34"/>
        <v>46083</v>
      </c>
      <c r="B428" t="str">
        <f t="shared" si="35"/>
        <v>08:00</v>
      </c>
      <c r="C428" t="str">
        <f t="shared" si="36"/>
        <v>12:00</v>
      </c>
      <c r="D428" t="str">
        <f t="shared" si="33"/>
        <v>Entreprise</v>
      </c>
      <c r="E428">
        <f t="shared" si="32"/>
        <v>0</v>
      </c>
      <c r="F428">
        <f>'Fiche formation'!$E$25</f>
        <v>0</v>
      </c>
      <c r="G428">
        <f>Salle!$B$1</f>
        <v>0</v>
      </c>
      <c r="H428" t="str">
        <f>'Fiche formation'!$C$14</f>
        <v>LG3 INFO</v>
      </c>
      <c r="K428" t="str">
        <f>VLOOKUP(A428,'Calendrier 2025-2026'!$Y$7:$Z$37,2,FALSE)</f>
        <v>Entreprise</v>
      </c>
    </row>
    <row r="429" spans="1:11">
      <c r="A429" s="10">
        <f t="shared" si="34"/>
        <v>46083</v>
      </c>
      <c r="B429" t="str">
        <f t="shared" si="35"/>
        <v>14:00</v>
      </c>
      <c r="C429" t="str">
        <f t="shared" si="36"/>
        <v>17:00</v>
      </c>
      <c r="D429" t="str">
        <f t="shared" si="33"/>
        <v>Entreprise</v>
      </c>
      <c r="E429">
        <f t="shared" si="32"/>
        <v>0</v>
      </c>
      <c r="F429">
        <f>'Fiche formation'!$E$25</f>
        <v>0</v>
      </c>
      <c r="G429">
        <f>Salle!$B$1</f>
        <v>0</v>
      </c>
      <c r="H429" t="str">
        <f>'Fiche formation'!$C$14</f>
        <v>LG3 INFO</v>
      </c>
      <c r="K429" t="str">
        <f>VLOOKUP(A429,'Calendrier 2025-2026'!$Y$7:$Z$37,2,FALSE)</f>
        <v>Entreprise</v>
      </c>
    </row>
    <row r="430" spans="1:11">
      <c r="A430" s="10">
        <f t="shared" si="34"/>
        <v>46084</v>
      </c>
      <c r="B430" t="str">
        <f t="shared" si="35"/>
        <v>08:00</v>
      </c>
      <c r="C430" t="str">
        <f t="shared" si="36"/>
        <v>12:00</v>
      </c>
      <c r="D430" t="str">
        <f t="shared" si="33"/>
        <v>Entreprise</v>
      </c>
      <c r="E430">
        <f t="shared" si="32"/>
        <v>0</v>
      </c>
      <c r="F430">
        <f>'Fiche formation'!$E$25</f>
        <v>0</v>
      </c>
      <c r="G430">
        <f>Salle!$B$1</f>
        <v>0</v>
      </c>
      <c r="H430" t="str">
        <f>'Fiche formation'!$C$14</f>
        <v>LG3 INFO</v>
      </c>
      <c r="K430" t="str">
        <f>VLOOKUP(A430,'Calendrier 2025-2026'!$Y$7:$Z$37,2,FALSE)</f>
        <v>Entreprise</v>
      </c>
    </row>
    <row r="431" spans="1:11">
      <c r="A431" s="10">
        <f t="shared" si="34"/>
        <v>46084</v>
      </c>
      <c r="B431" t="str">
        <f t="shared" si="35"/>
        <v>14:00</v>
      </c>
      <c r="C431" t="str">
        <f t="shared" si="36"/>
        <v>17:00</v>
      </c>
      <c r="D431" t="str">
        <f t="shared" si="33"/>
        <v>Entreprise</v>
      </c>
      <c r="E431">
        <f t="shared" si="32"/>
        <v>0</v>
      </c>
      <c r="F431">
        <f>'Fiche formation'!$E$25</f>
        <v>0</v>
      </c>
      <c r="G431">
        <f>Salle!$B$1</f>
        <v>0</v>
      </c>
      <c r="H431" t="str">
        <f>'Fiche formation'!$C$14</f>
        <v>LG3 INFO</v>
      </c>
      <c r="K431" t="str">
        <f>VLOOKUP(A431,'Calendrier 2025-2026'!$Y$7:$Z$37,2,FALSE)</f>
        <v>Entreprise</v>
      </c>
    </row>
    <row r="432" spans="1:11">
      <c r="A432" s="10">
        <f t="shared" si="34"/>
        <v>46085</v>
      </c>
      <c r="B432" t="str">
        <f t="shared" si="35"/>
        <v>08:00</v>
      </c>
      <c r="C432" t="str">
        <f t="shared" si="36"/>
        <v>12:00</v>
      </c>
      <c r="D432" t="str">
        <f t="shared" si="33"/>
        <v>Entreprise</v>
      </c>
      <c r="E432">
        <f t="shared" si="32"/>
        <v>0</v>
      </c>
      <c r="F432">
        <f>'Fiche formation'!$E$25</f>
        <v>0</v>
      </c>
      <c r="G432">
        <f>Salle!$B$1</f>
        <v>0</v>
      </c>
      <c r="H432" t="str">
        <f>'Fiche formation'!$C$14</f>
        <v>LG3 INFO</v>
      </c>
      <c r="K432" t="str">
        <f>VLOOKUP(A432,'Calendrier 2025-2026'!$Y$7:$Z$37,2,FALSE)</f>
        <v>Entreprise</v>
      </c>
    </row>
    <row r="433" spans="1:11">
      <c r="A433" s="10">
        <f t="shared" si="34"/>
        <v>46085</v>
      </c>
      <c r="B433" t="str">
        <f t="shared" si="35"/>
        <v>14:00</v>
      </c>
      <c r="C433" t="str">
        <f t="shared" si="36"/>
        <v>17:00</v>
      </c>
      <c r="D433" t="str">
        <f t="shared" si="33"/>
        <v>Entreprise</v>
      </c>
      <c r="E433">
        <f t="shared" si="32"/>
        <v>0</v>
      </c>
      <c r="F433">
        <f>'Fiche formation'!$E$25</f>
        <v>0</v>
      </c>
      <c r="G433">
        <f>Salle!$B$1</f>
        <v>0</v>
      </c>
      <c r="H433" t="str">
        <f>'Fiche formation'!$C$14</f>
        <v>LG3 INFO</v>
      </c>
      <c r="K433" t="str">
        <f>VLOOKUP(A433,'Calendrier 2025-2026'!$Y$7:$Z$37,2,FALSE)</f>
        <v>Entreprise</v>
      </c>
    </row>
    <row r="434" spans="1:11">
      <c r="A434" s="10">
        <f t="shared" si="34"/>
        <v>46086</v>
      </c>
      <c r="B434" t="str">
        <f t="shared" si="35"/>
        <v>08:00</v>
      </c>
      <c r="C434" t="str">
        <f t="shared" si="36"/>
        <v>12:00</v>
      </c>
      <c r="D434" t="str">
        <f t="shared" si="33"/>
        <v>Entreprise</v>
      </c>
      <c r="E434">
        <f t="shared" si="32"/>
        <v>0</v>
      </c>
      <c r="F434">
        <f>'Fiche formation'!$E$25</f>
        <v>0</v>
      </c>
      <c r="G434">
        <f>Salle!$B$1</f>
        <v>0</v>
      </c>
      <c r="H434" t="str">
        <f>'Fiche formation'!$C$14</f>
        <v>LG3 INFO</v>
      </c>
      <c r="K434" t="str">
        <f>VLOOKUP(A434,'Calendrier 2025-2026'!$Y$7:$Z$37,2,FALSE)</f>
        <v>Entreprise</v>
      </c>
    </row>
    <row r="435" spans="1:11">
      <c r="A435" s="10">
        <f t="shared" si="34"/>
        <v>46086</v>
      </c>
      <c r="B435" t="str">
        <f t="shared" si="35"/>
        <v>14:00</v>
      </c>
      <c r="C435" t="str">
        <f t="shared" si="36"/>
        <v>17:00</v>
      </c>
      <c r="D435" t="str">
        <f t="shared" si="33"/>
        <v>Entreprise</v>
      </c>
      <c r="E435">
        <f t="shared" si="32"/>
        <v>0</v>
      </c>
      <c r="F435">
        <f>'Fiche formation'!$E$25</f>
        <v>0</v>
      </c>
      <c r="G435">
        <f>Salle!$B$1</f>
        <v>0</v>
      </c>
      <c r="H435" t="str">
        <f>'Fiche formation'!$C$14</f>
        <v>LG3 INFO</v>
      </c>
      <c r="K435" t="str">
        <f>VLOOKUP(A435,'Calendrier 2025-2026'!$Y$7:$Z$37,2,FALSE)</f>
        <v>Entreprise</v>
      </c>
    </row>
    <row r="436" spans="1:11">
      <c r="A436" s="10">
        <f t="shared" si="34"/>
        <v>46087</v>
      </c>
      <c r="B436" t="str">
        <f t="shared" si="35"/>
        <v>08:00</v>
      </c>
      <c r="C436" t="str">
        <f t="shared" si="36"/>
        <v>12:00</v>
      </c>
      <c r="D436" t="str">
        <f t="shared" si="33"/>
        <v>Entreprise</v>
      </c>
      <c r="E436">
        <f t="shared" si="32"/>
        <v>0</v>
      </c>
      <c r="F436">
        <f>'Fiche formation'!$E$25</f>
        <v>0</v>
      </c>
      <c r="G436">
        <f>Salle!$B$1</f>
        <v>0</v>
      </c>
      <c r="H436" t="str">
        <f>'Fiche formation'!$C$14</f>
        <v>LG3 INFO</v>
      </c>
      <c r="K436" t="str">
        <f>VLOOKUP(A436,'Calendrier 2025-2026'!$Y$7:$Z$37,2,FALSE)</f>
        <v>Entreprise</v>
      </c>
    </row>
    <row r="437" spans="1:11">
      <c r="A437" s="10">
        <f t="shared" si="34"/>
        <v>46087</v>
      </c>
      <c r="B437" t="str">
        <f t="shared" si="35"/>
        <v>14:00</v>
      </c>
      <c r="C437" t="str">
        <f t="shared" si="36"/>
        <v>17:00</v>
      </c>
      <c r="D437" t="str">
        <f t="shared" si="33"/>
        <v>Entreprise</v>
      </c>
      <c r="E437">
        <f t="shared" si="32"/>
        <v>0</v>
      </c>
      <c r="F437">
        <f>'Fiche formation'!$E$25</f>
        <v>0</v>
      </c>
      <c r="G437">
        <f>Salle!$B$1</f>
        <v>0</v>
      </c>
      <c r="H437" t="str">
        <f>'Fiche formation'!$C$14</f>
        <v>LG3 INFO</v>
      </c>
      <c r="K437" t="str">
        <f>VLOOKUP(A437,'Calendrier 2025-2026'!$Y$7:$Z$37,2,FALSE)</f>
        <v>Entreprise</v>
      </c>
    </row>
    <row r="438" spans="1:11">
      <c r="A438" s="10">
        <f t="shared" si="34"/>
        <v>46088</v>
      </c>
      <c r="B438" t="str">
        <f t="shared" si="35"/>
        <v/>
      </c>
      <c r="C438" t="str">
        <f t="shared" si="36"/>
        <v/>
      </c>
      <c r="D438">
        <f t="shared" si="33"/>
        <v>0</v>
      </c>
      <c r="E438" t="str">
        <f t="shared" si="32"/>
        <v/>
      </c>
      <c r="F438">
        <f>'Fiche formation'!$E$25</f>
        <v>0</v>
      </c>
      <c r="G438">
        <f>Salle!$B$1</f>
        <v>0</v>
      </c>
      <c r="H438" t="str">
        <f>'Fiche formation'!$C$14</f>
        <v>LG3 INFO</v>
      </c>
      <c r="K438">
        <f>VLOOKUP(A438,'Calendrier 2025-2026'!$Y$7:$Z$37,2,FALSE)</f>
        <v>0</v>
      </c>
    </row>
    <row r="439" spans="1:11">
      <c r="A439" s="10">
        <f t="shared" si="34"/>
        <v>46088</v>
      </c>
      <c r="B439" t="str">
        <f t="shared" si="35"/>
        <v/>
      </c>
      <c r="C439" t="str">
        <f t="shared" si="36"/>
        <v/>
      </c>
      <c r="D439">
        <f t="shared" si="33"/>
        <v>0</v>
      </c>
      <c r="E439" t="str">
        <f t="shared" si="32"/>
        <v/>
      </c>
      <c r="F439">
        <f>'Fiche formation'!$E$25</f>
        <v>0</v>
      </c>
      <c r="G439">
        <f>Salle!$B$1</f>
        <v>0</v>
      </c>
      <c r="H439" t="str">
        <f>'Fiche formation'!$C$14</f>
        <v>LG3 INFO</v>
      </c>
      <c r="K439">
        <f>VLOOKUP(A439,'Calendrier 2025-2026'!$Y$7:$Z$37,2,FALSE)</f>
        <v>0</v>
      </c>
    </row>
    <row r="440" spans="1:11">
      <c r="A440" s="10">
        <f t="shared" si="34"/>
        <v>46089</v>
      </c>
      <c r="B440" t="str">
        <f t="shared" si="35"/>
        <v/>
      </c>
      <c r="C440" t="str">
        <f t="shared" si="36"/>
        <v/>
      </c>
      <c r="D440">
        <f t="shared" si="33"/>
        <v>0</v>
      </c>
      <c r="E440" t="str">
        <f t="shared" si="32"/>
        <v/>
      </c>
      <c r="F440">
        <f>'Fiche formation'!$E$25</f>
        <v>0</v>
      </c>
      <c r="G440">
        <f>Salle!$B$1</f>
        <v>0</v>
      </c>
      <c r="H440" t="str">
        <f>'Fiche formation'!$C$14</f>
        <v>LG3 INFO</v>
      </c>
      <c r="K440">
        <f>VLOOKUP(A440,'Calendrier 2025-2026'!$Y$7:$Z$37,2,FALSE)</f>
        <v>0</v>
      </c>
    </row>
    <row r="441" spans="1:11">
      <c r="A441" s="10">
        <f t="shared" si="34"/>
        <v>46089</v>
      </c>
      <c r="B441" t="str">
        <f t="shared" si="35"/>
        <v/>
      </c>
      <c r="C441" t="str">
        <f t="shared" si="36"/>
        <v/>
      </c>
      <c r="D441">
        <f t="shared" si="33"/>
        <v>0</v>
      </c>
      <c r="E441" t="str">
        <f t="shared" si="32"/>
        <v/>
      </c>
      <c r="F441">
        <f>'Fiche formation'!$E$25</f>
        <v>0</v>
      </c>
      <c r="G441">
        <f>Salle!$B$1</f>
        <v>0</v>
      </c>
      <c r="H441" t="str">
        <f>'Fiche formation'!$C$14</f>
        <v>LG3 INFO</v>
      </c>
      <c r="K441">
        <f>VLOOKUP(A441,'Calendrier 2025-2026'!$Y$7:$Z$37,2,FALSE)</f>
        <v>0</v>
      </c>
    </row>
    <row r="442" spans="1:11">
      <c r="A442" s="10">
        <f t="shared" si="34"/>
        <v>46090</v>
      </c>
      <c r="B442" t="str">
        <f t="shared" si="35"/>
        <v>08:00</v>
      </c>
      <c r="C442" t="str">
        <f t="shared" si="36"/>
        <v>12:00</v>
      </c>
      <c r="D442" t="str">
        <f t="shared" si="33"/>
        <v>Entreprise</v>
      </c>
      <c r="E442">
        <f t="shared" si="32"/>
        <v>0</v>
      </c>
      <c r="F442">
        <f>'Fiche formation'!$E$25</f>
        <v>0</v>
      </c>
      <c r="G442">
        <f>Salle!$B$1</f>
        <v>0</v>
      </c>
      <c r="H442" t="str">
        <f>'Fiche formation'!$C$14</f>
        <v>LG3 INFO</v>
      </c>
      <c r="K442" t="str">
        <f>VLOOKUP(A442,'Calendrier 2025-2026'!$Y$7:$Z$37,2,FALSE)</f>
        <v>Entreprise</v>
      </c>
    </row>
    <row r="443" spans="1:11">
      <c r="A443" s="10">
        <f t="shared" si="34"/>
        <v>46090</v>
      </c>
      <c r="B443" t="str">
        <f t="shared" si="35"/>
        <v>14:00</v>
      </c>
      <c r="C443" t="str">
        <f t="shared" si="36"/>
        <v>17:00</v>
      </c>
      <c r="D443" t="str">
        <f t="shared" si="33"/>
        <v>Entreprise</v>
      </c>
      <c r="E443">
        <f t="shared" si="32"/>
        <v>0</v>
      </c>
      <c r="F443">
        <f>'Fiche formation'!$E$25</f>
        <v>0</v>
      </c>
      <c r="G443">
        <f>Salle!$B$1</f>
        <v>0</v>
      </c>
      <c r="H443" t="str">
        <f>'Fiche formation'!$C$14</f>
        <v>LG3 INFO</v>
      </c>
      <c r="K443" t="str">
        <f>VLOOKUP(A443,'Calendrier 2025-2026'!$Y$7:$Z$37,2,FALSE)</f>
        <v>Entreprise</v>
      </c>
    </row>
    <row r="444" spans="1:11">
      <c r="A444" s="10">
        <f t="shared" si="34"/>
        <v>46091</v>
      </c>
      <c r="B444" t="str">
        <f t="shared" si="35"/>
        <v>08:00</v>
      </c>
      <c r="C444" t="str">
        <f t="shared" si="36"/>
        <v>12:00</v>
      </c>
      <c r="D444" t="str">
        <f t="shared" si="33"/>
        <v>Entreprise</v>
      </c>
      <c r="E444">
        <f t="shared" si="32"/>
        <v>0</v>
      </c>
      <c r="F444">
        <f>'Fiche formation'!$E$25</f>
        <v>0</v>
      </c>
      <c r="G444">
        <f>Salle!$B$1</f>
        <v>0</v>
      </c>
      <c r="H444" t="str">
        <f>'Fiche formation'!$C$14</f>
        <v>LG3 INFO</v>
      </c>
      <c r="K444" t="str">
        <f>VLOOKUP(A444,'Calendrier 2025-2026'!$Y$7:$Z$37,2,FALSE)</f>
        <v>Entreprise</v>
      </c>
    </row>
    <row r="445" spans="1:11">
      <c r="A445" s="10">
        <f t="shared" si="34"/>
        <v>46091</v>
      </c>
      <c r="B445" t="str">
        <f t="shared" si="35"/>
        <v>14:00</v>
      </c>
      <c r="C445" t="str">
        <f t="shared" si="36"/>
        <v>17:00</v>
      </c>
      <c r="D445" t="str">
        <f t="shared" si="33"/>
        <v>Entreprise</v>
      </c>
      <c r="E445">
        <f t="shared" si="32"/>
        <v>0</v>
      </c>
      <c r="F445">
        <f>'Fiche formation'!$E$25</f>
        <v>0</v>
      </c>
      <c r="G445">
        <f>Salle!$B$1</f>
        <v>0</v>
      </c>
      <c r="H445" t="str">
        <f>'Fiche formation'!$C$14</f>
        <v>LG3 INFO</v>
      </c>
      <c r="K445" t="str">
        <f>VLOOKUP(A445,'Calendrier 2025-2026'!$Y$7:$Z$37,2,FALSE)</f>
        <v>Entreprise</v>
      </c>
    </row>
    <row r="446" spans="1:11">
      <c r="A446" s="10">
        <f t="shared" si="34"/>
        <v>46092</v>
      </c>
      <c r="B446" t="str">
        <f t="shared" si="35"/>
        <v>08:00</v>
      </c>
      <c r="C446" t="str">
        <f t="shared" si="36"/>
        <v>12:00</v>
      </c>
      <c r="D446" t="str">
        <f t="shared" si="33"/>
        <v>Entreprise</v>
      </c>
      <c r="E446">
        <f t="shared" si="32"/>
        <v>0</v>
      </c>
      <c r="F446">
        <f>'Fiche formation'!$E$25</f>
        <v>0</v>
      </c>
      <c r="G446">
        <f>Salle!$B$1</f>
        <v>0</v>
      </c>
      <c r="H446" t="str">
        <f>'Fiche formation'!$C$14</f>
        <v>LG3 INFO</v>
      </c>
      <c r="K446" t="str">
        <f>VLOOKUP(A446,'Calendrier 2025-2026'!$Y$7:$Z$37,2,FALSE)</f>
        <v>Entreprise</v>
      </c>
    </row>
    <row r="447" spans="1:11">
      <c r="A447" s="10">
        <f t="shared" si="34"/>
        <v>46092</v>
      </c>
      <c r="B447" t="str">
        <f t="shared" si="35"/>
        <v>14:00</v>
      </c>
      <c r="C447" t="str">
        <f t="shared" si="36"/>
        <v>17:00</v>
      </c>
      <c r="D447" t="str">
        <f t="shared" si="33"/>
        <v>Entreprise</v>
      </c>
      <c r="E447">
        <f t="shared" si="32"/>
        <v>0</v>
      </c>
      <c r="F447">
        <f>'Fiche formation'!$E$25</f>
        <v>0</v>
      </c>
      <c r="G447">
        <f>Salle!$B$1</f>
        <v>0</v>
      </c>
      <c r="H447" t="str">
        <f>'Fiche formation'!$C$14</f>
        <v>LG3 INFO</v>
      </c>
      <c r="K447" t="str">
        <f>VLOOKUP(A447,'Calendrier 2025-2026'!$Y$7:$Z$37,2,FALSE)</f>
        <v>Entreprise</v>
      </c>
    </row>
    <row r="448" spans="1:11">
      <c r="A448" s="10">
        <f t="shared" si="34"/>
        <v>46093</v>
      </c>
      <c r="B448" t="str">
        <f t="shared" si="35"/>
        <v>08:00</v>
      </c>
      <c r="C448" t="str">
        <f t="shared" si="36"/>
        <v>12:00</v>
      </c>
      <c r="D448" t="str">
        <f t="shared" si="33"/>
        <v>Entreprise</v>
      </c>
      <c r="E448">
        <f t="shared" ref="E448:E511" si="37">IF(K448=0,"",IF(OR(K448="Entreprise",K448="Révisions"),0,1))</f>
        <v>0</v>
      </c>
      <c r="F448">
        <f>'Fiche formation'!$E$25</f>
        <v>0</v>
      </c>
      <c r="G448">
        <f>Salle!$B$1</f>
        <v>0</v>
      </c>
      <c r="H448" t="str">
        <f>'Fiche formation'!$C$14</f>
        <v>LG3 INFO</v>
      </c>
      <c r="K448" t="str">
        <f>VLOOKUP(A448,'Calendrier 2025-2026'!$Y$7:$Z$37,2,FALSE)</f>
        <v>Entreprise</v>
      </c>
    </row>
    <row r="449" spans="1:11">
      <c r="A449" s="10">
        <f t="shared" si="34"/>
        <v>46093</v>
      </c>
      <c r="B449" t="str">
        <f t="shared" si="35"/>
        <v>14:00</v>
      </c>
      <c r="C449" t="str">
        <f t="shared" si="36"/>
        <v>17:00</v>
      </c>
      <c r="D449" t="str">
        <f t="shared" ref="D449:D512" si="38">K449</f>
        <v>Entreprise</v>
      </c>
      <c r="E449">
        <f t="shared" si="37"/>
        <v>0</v>
      </c>
      <c r="F449">
        <f>'Fiche formation'!$E$25</f>
        <v>0</v>
      </c>
      <c r="G449">
        <f>Salle!$B$1</f>
        <v>0</v>
      </c>
      <c r="H449" t="str">
        <f>'Fiche formation'!$C$14</f>
        <v>LG3 INFO</v>
      </c>
      <c r="K449" t="str">
        <f>VLOOKUP(A449,'Calendrier 2025-2026'!$Y$7:$Z$37,2,FALSE)</f>
        <v>Entreprise</v>
      </c>
    </row>
    <row r="450" spans="1:11">
      <c r="A450" s="10">
        <f t="shared" ref="A450:A513" si="39">IF(A449=A448,A449+1,A449)</f>
        <v>46094</v>
      </c>
      <c r="B450" t="str">
        <f t="shared" si="35"/>
        <v>08:00</v>
      </c>
      <c r="C450" t="str">
        <f t="shared" si="36"/>
        <v>12:00</v>
      </c>
      <c r="D450" t="str">
        <f t="shared" si="38"/>
        <v>Entreprise</v>
      </c>
      <c r="E450">
        <f t="shared" si="37"/>
        <v>0</v>
      </c>
      <c r="F450">
        <f>'Fiche formation'!$E$25</f>
        <v>0</v>
      </c>
      <c r="G450">
        <f>Salle!$B$1</f>
        <v>0</v>
      </c>
      <c r="H450" t="str">
        <f>'Fiche formation'!$C$14</f>
        <v>LG3 INFO</v>
      </c>
      <c r="K450" t="str">
        <f>VLOOKUP(A450,'Calendrier 2025-2026'!$Y$7:$Z$37,2,FALSE)</f>
        <v>Entreprise</v>
      </c>
    </row>
    <row r="451" spans="1:11">
      <c r="A451" s="10">
        <f t="shared" si="39"/>
        <v>46094</v>
      </c>
      <c r="B451" t="str">
        <f t="shared" ref="B451:B514" si="40">IF(K451=0,"",IF($A451=$A450,"14:00","08:00"))</f>
        <v>14:00</v>
      </c>
      <c r="C451" t="str">
        <f t="shared" ref="C451:C514" si="41">IF(K451=0,"",IF($A451=$A450,"17:00","12:00"))</f>
        <v>17:00</v>
      </c>
      <c r="D451" t="str">
        <f t="shared" si="38"/>
        <v>Entreprise</v>
      </c>
      <c r="E451">
        <f t="shared" si="37"/>
        <v>0</v>
      </c>
      <c r="F451">
        <f>'Fiche formation'!$E$25</f>
        <v>0</v>
      </c>
      <c r="G451">
        <f>Salle!$B$1</f>
        <v>0</v>
      </c>
      <c r="H451" t="str">
        <f>'Fiche formation'!$C$14</f>
        <v>LG3 INFO</v>
      </c>
      <c r="K451" t="str">
        <f>VLOOKUP(A451,'Calendrier 2025-2026'!$Y$7:$Z$37,2,FALSE)</f>
        <v>Entreprise</v>
      </c>
    </row>
    <row r="452" spans="1:11">
      <c r="A452" s="10">
        <f t="shared" si="39"/>
        <v>46095</v>
      </c>
      <c r="B452" t="str">
        <f t="shared" si="40"/>
        <v/>
      </c>
      <c r="C452" t="str">
        <f t="shared" si="41"/>
        <v/>
      </c>
      <c r="D452">
        <f t="shared" si="38"/>
        <v>0</v>
      </c>
      <c r="E452" t="str">
        <f t="shared" si="37"/>
        <v/>
      </c>
      <c r="F452">
        <f>'Fiche formation'!$E$25</f>
        <v>0</v>
      </c>
      <c r="G452">
        <f>Salle!$B$1</f>
        <v>0</v>
      </c>
      <c r="H452" t="str">
        <f>'Fiche formation'!$C$14</f>
        <v>LG3 INFO</v>
      </c>
      <c r="K452">
        <f>VLOOKUP(A452,'Calendrier 2025-2026'!$Y$7:$Z$37,2,FALSE)</f>
        <v>0</v>
      </c>
    </row>
    <row r="453" spans="1:11">
      <c r="A453" s="10">
        <f t="shared" si="39"/>
        <v>46095</v>
      </c>
      <c r="B453" t="str">
        <f t="shared" si="40"/>
        <v/>
      </c>
      <c r="C453" t="str">
        <f t="shared" si="41"/>
        <v/>
      </c>
      <c r="D453">
        <f t="shared" si="38"/>
        <v>0</v>
      </c>
      <c r="E453" t="str">
        <f t="shared" si="37"/>
        <v/>
      </c>
      <c r="F453">
        <f>'Fiche formation'!$E$25</f>
        <v>0</v>
      </c>
      <c r="G453">
        <f>Salle!$B$1</f>
        <v>0</v>
      </c>
      <c r="H453" t="str">
        <f>'Fiche formation'!$C$14</f>
        <v>LG3 INFO</v>
      </c>
      <c r="K453">
        <f>VLOOKUP(A453,'Calendrier 2025-2026'!$Y$7:$Z$37,2,FALSE)</f>
        <v>0</v>
      </c>
    </row>
    <row r="454" spans="1:11">
      <c r="A454" s="10">
        <f t="shared" si="39"/>
        <v>46096</v>
      </c>
      <c r="B454" t="str">
        <f t="shared" si="40"/>
        <v/>
      </c>
      <c r="C454" t="str">
        <f t="shared" si="41"/>
        <v/>
      </c>
      <c r="D454">
        <f t="shared" si="38"/>
        <v>0</v>
      </c>
      <c r="E454" t="str">
        <f t="shared" si="37"/>
        <v/>
      </c>
      <c r="F454">
        <f>'Fiche formation'!$E$25</f>
        <v>0</v>
      </c>
      <c r="G454">
        <f>Salle!$B$1</f>
        <v>0</v>
      </c>
      <c r="H454" t="str">
        <f>'Fiche formation'!$C$14</f>
        <v>LG3 INFO</v>
      </c>
      <c r="K454">
        <f>VLOOKUP(A454,'Calendrier 2025-2026'!$Y$7:$Z$37,2,FALSE)</f>
        <v>0</v>
      </c>
    </row>
    <row r="455" spans="1:11">
      <c r="A455" s="10">
        <f t="shared" si="39"/>
        <v>46096</v>
      </c>
      <c r="B455" t="str">
        <f t="shared" si="40"/>
        <v/>
      </c>
      <c r="C455" t="str">
        <f t="shared" si="41"/>
        <v/>
      </c>
      <c r="D455">
        <f t="shared" si="38"/>
        <v>0</v>
      </c>
      <c r="E455" t="str">
        <f t="shared" si="37"/>
        <v/>
      </c>
      <c r="F455">
        <f>'Fiche formation'!$E$25</f>
        <v>0</v>
      </c>
      <c r="G455">
        <f>Salle!$B$1</f>
        <v>0</v>
      </c>
      <c r="H455" t="str">
        <f>'Fiche formation'!$C$14</f>
        <v>LG3 INFO</v>
      </c>
      <c r="K455">
        <f>VLOOKUP(A455,'Calendrier 2025-2026'!$Y$7:$Z$37,2,FALSE)</f>
        <v>0</v>
      </c>
    </row>
    <row r="456" spans="1:11">
      <c r="A456" s="10">
        <f t="shared" si="39"/>
        <v>46097</v>
      </c>
      <c r="B456" t="str">
        <f t="shared" si="40"/>
        <v>08:00</v>
      </c>
      <c r="C456" t="str">
        <f t="shared" si="41"/>
        <v>12:00</v>
      </c>
      <c r="D456" t="str">
        <f t="shared" si="38"/>
        <v>Centre</v>
      </c>
      <c r="E456">
        <f t="shared" si="37"/>
        <v>1</v>
      </c>
      <c r="F456">
        <f>'Fiche formation'!$E$25</f>
        <v>0</v>
      </c>
      <c r="G456">
        <f>Salle!$B$1</f>
        <v>0</v>
      </c>
      <c r="H456" t="str">
        <f>'Fiche formation'!$C$14</f>
        <v>LG3 INFO</v>
      </c>
      <c r="K456" t="str">
        <f>VLOOKUP(A456,'Calendrier 2025-2026'!$Y$7:$Z$37,2,FALSE)</f>
        <v>Centre</v>
      </c>
    </row>
    <row r="457" spans="1:11">
      <c r="A457" s="10">
        <f t="shared" si="39"/>
        <v>46097</v>
      </c>
      <c r="B457" t="str">
        <f t="shared" si="40"/>
        <v>14:00</v>
      </c>
      <c r="C457" t="str">
        <f t="shared" si="41"/>
        <v>17:00</v>
      </c>
      <c r="D457" t="str">
        <f t="shared" si="38"/>
        <v>Centre</v>
      </c>
      <c r="E457">
        <f t="shared" si="37"/>
        <v>1</v>
      </c>
      <c r="F457">
        <f>'Fiche formation'!$E$25</f>
        <v>0</v>
      </c>
      <c r="G457">
        <f>Salle!$B$1</f>
        <v>0</v>
      </c>
      <c r="H457" t="str">
        <f>'Fiche formation'!$C$14</f>
        <v>LG3 INFO</v>
      </c>
      <c r="K457" t="str">
        <f>VLOOKUP(A457,'Calendrier 2025-2026'!$Y$7:$Z$37,2,FALSE)</f>
        <v>Centre</v>
      </c>
    </row>
    <row r="458" spans="1:11">
      <c r="A458" s="10">
        <f t="shared" si="39"/>
        <v>46098</v>
      </c>
      <c r="B458" t="str">
        <f t="shared" si="40"/>
        <v>08:00</v>
      </c>
      <c r="C458" t="str">
        <f t="shared" si="41"/>
        <v>12:00</v>
      </c>
      <c r="D458" t="str">
        <f t="shared" si="38"/>
        <v>Centre</v>
      </c>
      <c r="E458">
        <f t="shared" si="37"/>
        <v>1</v>
      </c>
      <c r="F458">
        <f>'Fiche formation'!$E$25</f>
        <v>0</v>
      </c>
      <c r="G458">
        <f>Salle!$B$1</f>
        <v>0</v>
      </c>
      <c r="H458" t="str">
        <f>'Fiche formation'!$C$14</f>
        <v>LG3 INFO</v>
      </c>
      <c r="K458" t="str">
        <f>VLOOKUP(A458,'Calendrier 2025-2026'!$Y$7:$Z$37,2,FALSE)</f>
        <v>Centre</v>
      </c>
    </row>
    <row r="459" spans="1:11">
      <c r="A459" s="10">
        <f t="shared" si="39"/>
        <v>46098</v>
      </c>
      <c r="B459" t="str">
        <f t="shared" si="40"/>
        <v>14:00</v>
      </c>
      <c r="C459" t="str">
        <f t="shared" si="41"/>
        <v>17:00</v>
      </c>
      <c r="D459" t="str">
        <f t="shared" si="38"/>
        <v>Centre</v>
      </c>
      <c r="E459">
        <f t="shared" si="37"/>
        <v>1</v>
      </c>
      <c r="F459">
        <f>'Fiche formation'!$E$25</f>
        <v>0</v>
      </c>
      <c r="G459">
        <f>Salle!$B$1</f>
        <v>0</v>
      </c>
      <c r="H459" t="str">
        <f>'Fiche formation'!$C$14</f>
        <v>LG3 INFO</v>
      </c>
      <c r="K459" t="str">
        <f>VLOOKUP(A459,'Calendrier 2025-2026'!$Y$7:$Z$37,2,FALSE)</f>
        <v>Centre</v>
      </c>
    </row>
    <row r="460" spans="1:11">
      <c r="A460" s="10">
        <f t="shared" si="39"/>
        <v>46099</v>
      </c>
      <c r="B460" t="str">
        <f t="shared" si="40"/>
        <v>08:00</v>
      </c>
      <c r="C460" t="str">
        <f t="shared" si="41"/>
        <v>12:00</v>
      </c>
      <c r="D460" t="str">
        <f t="shared" si="38"/>
        <v>Centre</v>
      </c>
      <c r="E460">
        <f t="shared" si="37"/>
        <v>1</v>
      </c>
      <c r="F460">
        <f>'Fiche formation'!$E$25</f>
        <v>0</v>
      </c>
      <c r="G460">
        <f>Salle!$B$1</f>
        <v>0</v>
      </c>
      <c r="H460" t="str">
        <f>'Fiche formation'!$C$14</f>
        <v>LG3 INFO</v>
      </c>
      <c r="K460" t="str">
        <f>VLOOKUP(A460,'Calendrier 2025-2026'!$Y$7:$Z$37,2,FALSE)</f>
        <v>Centre</v>
      </c>
    </row>
    <row r="461" spans="1:11">
      <c r="A461" s="10">
        <f t="shared" si="39"/>
        <v>46099</v>
      </c>
      <c r="B461" t="str">
        <f t="shared" si="40"/>
        <v>14:00</v>
      </c>
      <c r="C461" t="str">
        <f t="shared" si="41"/>
        <v>17:00</v>
      </c>
      <c r="D461" t="str">
        <f t="shared" si="38"/>
        <v>Centre</v>
      </c>
      <c r="E461">
        <f t="shared" si="37"/>
        <v>1</v>
      </c>
      <c r="F461">
        <f>'Fiche formation'!$E$25</f>
        <v>0</v>
      </c>
      <c r="G461">
        <f>Salle!$B$1</f>
        <v>0</v>
      </c>
      <c r="H461" t="str">
        <f>'Fiche formation'!$C$14</f>
        <v>LG3 INFO</v>
      </c>
      <c r="K461" t="str">
        <f>VLOOKUP(A461,'Calendrier 2025-2026'!$Y$7:$Z$37,2,FALSE)</f>
        <v>Centre</v>
      </c>
    </row>
    <row r="462" spans="1:11">
      <c r="A462" s="10">
        <f t="shared" si="39"/>
        <v>46100</v>
      </c>
      <c r="B462" t="str">
        <f t="shared" si="40"/>
        <v>08:00</v>
      </c>
      <c r="C462" t="str">
        <f t="shared" si="41"/>
        <v>12:00</v>
      </c>
      <c r="D462" t="str">
        <f t="shared" si="38"/>
        <v>Centre</v>
      </c>
      <c r="E462">
        <f t="shared" si="37"/>
        <v>1</v>
      </c>
      <c r="F462">
        <f>'Fiche formation'!$E$25</f>
        <v>0</v>
      </c>
      <c r="G462">
        <f>Salle!$B$1</f>
        <v>0</v>
      </c>
      <c r="H462" t="str">
        <f>'Fiche formation'!$C$14</f>
        <v>LG3 INFO</v>
      </c>
      <c r="K462" t="str">
        <f>VLOOKUP(A462,'Calendrier 2025-2026'!$Y$7:$Z$37,2,FALSE)</f>
        <v>Centre</v>
      </c>
    </row>
    <row r="463" spans="1:11">
      <c r="A463" s="10">
        <f t="shared" si="39"/>
        <v>46100</v>
      </c>
      <c r="B463" t="str">
        <f t="shared" si="40"/>
        <v>14:00</v>
      </c>
      <c r="C463" t="str">
        <f t="shared" si="41"/>
        <v>17:00</v>
      </c>
      <c r="D463" t="str">
        <f t="shared" si="38"/>
        <v>Centre</v>
      </c>
      <c r="E463">
        <f t="shared" si="37"/>
        <v>1</v>
      </c>
      <c r="F463">
        <f>'Fiche formation'!$E$25</f>
        <v>0</v>
      </c>
      <c r="G463">
        <f>Salle!$B$1</f>
        <v>0</v>
      </c>
      <c r="H463" t="str">
        <f>'Fiche formation'!$C$14</f>
        <v>LG3 INFO</v>
      </c>
      <c r="K463" t="str">
        <f>VLOOKUP(A463,'Calendrier 2025-2026'!$Y$7:$Z$37,2,FALSE)</f>
        <v>Centre</v>
      </c>
    </row>
    <row r="464" spans="1:11">
      <c r="A464" s="10">
        <f t="shared" si="39"/>
        <v>46101</v>
      </c>
      <c r="B464" t="str">
        <f t="shared" si="40"/>
        <v>08:00</v>
      </c>
      <c r="C464" t="str">
        <f t="shared" si="41"/>
        <v>12:00</v>
      </c>
      <c r="D464" t="str">
        <f t="shared" si="38"/>
        <v>Centre</v>
      </c>
      <c r="E464">
        <f t="shared" si="37"/>
        <v>1</v>
      </c>
      <c r="F464">
        <f>'Fiche formation'!$E$25</f>
        <v>0</v>
      </c>
      <c r="G464">
        <f>Salle!$B$1</f>
        <v>0</v>
      </c>
      <c r="H464" t="str">
        <f>'Fiche formation'!$C$14</f>
        <v>LG3 INFO</v>
      </c>
      <c r="K464" t="str">
        <f>VLOOKUP(A464,'Calendrier 2025-2026'!$Y$7:$Z$37,2,FALSE)</f>
        <v>Centre</v>
      </c>
    </row>
    <row r="465" spans="1:11">
      <c r="A465" s="10">
        <f t="shared" si="39"/>
        <v>46101</v>
      </c>
      <c r="B465" t="str">
        <f t="shared" si="40"/>
        <v>14:00</v>
      </c>
      <c r="C465" t="str">
        <f t="shared" si="41"/>
        <v>17:00</v>
      </c>
      <c r="D465" t="str">
        <f t="shared" si="38"/>
        <v>Centre</v>
      </c>
      <c r="E465">
        <f t="shared" si="37"/>
        <v>1</v>
      </c>
      <c r="F465">
        <f>'Fiche formation'!$E$25</f>
        <v>0</v>
      </c>
      <c r="G465">
        <f>Salle!$B$1</f>
        <v>0</v>
      </c>
      <c r="H465" t="str">
        <f>'Fiche formation'!$C$14</f>
        <v>LG3 INFO</v>
      </c>
      <c r="K465" t="str">
        <f>VLOOKUP(A465,'Calendrier 2025-2026'!$Y$7:$Z$37,2,FALSE)</f>
        <v>Centre</v>
      </c>
    </row>
    <row r="466" spans="1:11">
      <c r="A466" s="10">
        <f t="shared" si="39"/>
        <v>46102</v>
      </c>
      <c r="B466" t="str">
        <f t="shared" si="40"/>
        <v/>
      </c>
      <c r="C466" t="str">
        <f t="shared" si="41"/>
        <v/>
      </c>
      <c r="D466">
        <f t="shared" si="38"/>
        <v>0</v>
      </c>
      <c r="E466" t="str">
        <f t="shared" si="37"/>
        <v/>
      </c>
      <c r="F466">
        <f>'Fiche formation'!$E$25</f>
        <v>0</v>
      </c>
      <c r="G466">
        <f>Salle!$B$1</f>
        <v>0</v>
      </c>
      <c r="H466" t="str">
        <f>'Fiche formation'!$C$14</f>
        <v>LG3 INFO</v>
      </c>
      <c r="K466">
        <f>VLOOKUP(A466,'Calendrier 2025-2026'!$Y$7:$Z$37,2,FALSE)</f>
        <v>0</v>
      </c>
    </row>
    <row r="467" spans="1:11">
      <c r="A467" s="10">
        <f t="shared" si="39"/>
        <v>46102</v>
      </c>
      <c r="B467" t="str">
        <f t="shared" si="40"/>
        <v/>
      </c>
      <c r="C467" t="str">
        <f t="shared" si="41"/>
        <v/>
      </c>
      <c r="D467">
        <f t="shared" si="38"/>
        <v>0</v>
      </c>
      <c r="E467" t="str">
        <f t="shared" si="37"/>
        <v/>
      </c>
      <c r="F467">
        <f>'Fiche formation'!$E$25</f>
        <v>0</v>
      </c>
      <c r="G467">
        <f>Salle!$B$1</f>
        <v>0</v>
      </c>
      <c r="H467" t="str">
        <f>'Fiche formation'!$C$14</f>
        <v>LG3 INFO</v>
      </c>
      <c r="K467">
        <f>VLOOKUP(A467,'Calendrier 2025-2026'!$Y$7:$Z$37,2,FALSE)</f>
        <v>0</v>
      </c>
    </row>
    <row r="468" spans="1:11">
      <c r="A468" s="10">
        <f t="shared" si="39"/>
        <v>46103</v>
      </c>
      <c r="B468" t="str">
        <f t="shared" si="40"/>
        <v/>
      </c>
      <c r="C468" t="str">
        <f t="shared" si="41"/>
        <v/>
      </c>
      <c r="D468">
        <f t="shared" si="38"/>
        <v>0</v>
      </c>
      <c r="E468" t="str">
        <f t="shared" si="37"/>
        <v/>
      </c>
      <c r="F468">
        <f>'Fiche formation'!$E$25</f>
        <v>0</v>
      </c>
      <c r="G468">
        <f>Salle!$B$1</f>
        <v>0</v>
      </c>
      <c r="H468" t="str">
        <f>'Fiche formation'!$C$14</f>
        <v>LG3 INFO</v>
      </c>
      <c r="K468">
        <f>VLOOKUP(A468,'Calendrier 2025-2026'!$Y$7:$Z$37,2,FALSE)</f>
        <v>0</v>
      </c>
    </row>
    <row r="469" spans="1:11">
      <c r="A469" s="10">
        <f t="shared" si="39"/>
        <v>46103</v>
      </c>
      <c r="B469" t="str">
        <f t="shared" si="40"/>
        <v/>
      </c>
      <c r="C469" t="str">
        <f t="shared" si="41"/>
        <v/>
      </c>
      <c r="D469">
        <f t="shared" si="38"/>
        <v>0</v>
      </c>
      <c r="E469" t="str">
        <f t="shared" si="37"/>
        <v/>
      </c>
      <c r="F469">
        <f>'Fiche formation'!$E$25</f>
        <v>0</v>
      </c>
      <c r="G469">
        <f>Salle!$B$1</f>
        <v>0</v>
      </c>
      <c r="H469" t="str">
        <f>'Fiche formation'!$C$14</f>
        <v>LG3 INFO</v>
      </c>
      <c r="K469">
        <f>VLOOKUP(A469,'Calendrier 2025-2026'!$Y$7:$Z$37,2,FALSE)</f>
        <v>0</v>
      </c>
    </row>
    <row r="470" spans="1:11">
      <c r="A470" s="10">
        <f t="shared" si="39"/>
        <v>46104</v>
      </c>
      <c r="B470" t="str">
        <f t="shared" si="40"/>
        <v>08:00</v>
      </c>
      <c r="C470" t="str">
        <f t="shared" si="41"/>
        <v>12:00</v>
      </c>
      <c r="D470" t="str">
        <f t="shared" si="38"/>
        <v>Centre</v>
      </c>
      <c r="E470">
        <f t="shared" si="37"/>
        <v>1</v>
      </c>
      <c r="F470">
        <f>'Fiche formation'!$E$25</f>
        <v>0</v>
      </c>
      <c r="G470">
        <f>Salle!$B$1</f>
        <v>0</v>
      </c>
      <c r="H470" t="str">
        <f>'Fiche formation'!$C$14</f>
        <v>LG3 INFO</v>
      </c>
      <c r="K470" t="str">
        <f>VLOOKUP(A470,'Calendrier 2025-2026'!$Y$7:$Z$37,2,FALSE)</f>
        <v>Centre</v>
      </c>
    </row>
    <row r="471" spans="1:11">
      <c r="A471" s="10">
        <f t="shared" si="39"/>
        <v>46104</v>
      </c>
      <c r="B471" t="str">
        <f t="shared" si="40"/>
        <v>14:00</v>
      </c>
      <c r="C471" t="str">
        <f t="shared" si="41"/>
        <v>17:00</v>
      </c>
      <c r="D471" t="str">
        <f t="shared" si="38"/>
        <v>Centre</v>
      </c>
      <c r="E471">
        <f t="shared" si="37"/>
        <v>1</v>
      </c>
      <c r="F471">
        <f>'Fiche formation'!$E$25</f>
        <v>0</v>
      </c>
      <c r="G471">
        <f>Salle!$B$1</f>
        <v>0</v>
      </c>
      <c r="H471" t="str">
        <f>'Fiche formation'!$C$14</f>
        <v>LG3 INFO</v>
      </c>
      <c r="K471" t="str">
        <f>VLOOKUP(A471,'Calendrier 2025-2026'!$Y$7:$Z$37,2,FALSE)</f>
        <v>Centre</v>
      </c>
    </row>
    <row r="472" spans="1:11">
      <c r="A472" s="10">
        <f t="shared" si="39"/>
        <v>46105</v>
      </c>
      <c r="B472" t="str">
        <f t="shared" si="40"/>
        <v>08:00</v>
      </c>
      <c r="C472" t="str">
        <f t="shared" si="41"/>
        <v>12:00</v>
      </c>
      <c r="D472" t="str">
        <f t="shared" si="38"/>
        <v>Centre</v>
      </c>
      <c r="E472">
        <f t="shared" si="37"/>
        <v>1</v>
      </c>
      <c r="F472">
        <f>'Fiche formation'!$E$25</f>
        <v>0</v>
      </c>
      <c r="G472">
        <f>Salle!$B$1</f>
        <v>0</v>
      </c>
      <c r="H472" t="str">
        <f>'Fiche formation'!$C$14</f>
        <v>LG3 INFO</v>
      </c>
      <c r="K472" t="str">
        <f>VLOOKUP(A472,'Calendrier 2025-2026'!$Y$7:$Z$37,2,FALSE)</f>
        <v>Centre</v>
      </c>
    </row>
    <row r="473" spans="1:11">
      <c r="A473" s="10">
        <f t="shared" si="39"/>
        <v>46105</v>
      </c>
      <c r="B473" t="str">
        <f t="shared" si="40"/>
        <v>14:00</v>
      </c>
      <c r="C473" t="str">
        <f t="shared" si="41"/>
        <v>17:00</v>
      </c>
      <c r="D473" t="str">
        <f t="shared" si="38"/>
        <v>Centre</v>
      </c>
      <c r="E473">
        <f t="shared" si="37"/>
        <v>1</v>
      </c>
      <c r="F473">
        <f>'Fiche formation'!$E$25</f>
        <v>0</v>
      </c>
      <c r="G473">
        <f>Salle!$B$1</f>
        <v>0</v>
      </c>
      <c r="H473" t="str">
        <f>'Fiche formation'!$C$14</f>
        <v>LG3 INFO</v>
      </c>
      <c r="K473" t="str">
        <f>VLOOKUP(A473,'Calendrier 2025-2026'!$Y$7:$Z$37,2,FALSE)</f>
        <v>Centre</v>
      </c>
    </row>
    <row r="474" spans="1:11">
      <c r="A474" s="10">
        <f t="shared" si="39"/>
        <v>46106</v>
      </c>
      <c r="B474" t="str">
        <f t="shared" si="40"/>
        <v>08:00</v>
      </c>
      <c r="C474" t="str">
        <f t="shared" si="41"/>
        <v>12:00</v>
      </c>
      <c r="D474" t="str">
        <f t="shared" si="38"/>
        <v>Centre</v>
      </c>
      <c r="E474">
        <f t="shared" si="37"/>
        <v>1</v>
      </c>
      <c r="F474">
        <f>'Fiche formation'!$E$25</f>
        <v>0</v>
      </c>
      <c r="G474">
        <f>Salle!$B$1</f>
        <v>0</v>
      </c>
      <c r="H474" t="str">
        <f>'Fiche formation'!$C$14</f>
        <v>LG3 INFO</v>
      </c>
      <c r="K474" t="str">
        <f>VLOOKUP(A474,'Calendrier 2025-2026'!$Y$7:$Z$37,2,FALSE)</f>
        <v>Centre</v>
      </c>
    </row>
    <row r="475" spans="1:11">
      <c r="A475" s="10">
        <f t="shared" si="39"/>
        <v>46106</v>
      </c>
      <c r="B475" t="str">
        <f t="shared" si="40"/>
        <v>14:00</v>
      </c>
      <c r="C475" t="str">
        <f t="shared" si="41"/>
        <v>17:00</v>
      </c>
      <c r="D475" t="str">
        <f t="shared" si="38"/>
        <v>Centre</v>
      </c>
      <c r="E475">
        <f t="shared" si="37"/>
        <v>1</v>
      </c>
      <c r="F475">
        <f>'Fiche formation'!$E$25</f>
        <v>0</v>
      </c>
      <c r="G475">
        <f>Salle!$B$1</f>
        <v>0</v>
      </c>
      <c r="H475" t="str">
        <f>'Fiche formation'!$C$14</f>
        <v>LG3 INFO</v>
      </c>
      <c r="K475" t="str">
        <f>VLOOKUP(A475,'Calendrier 2025-2026'!$Y$7:$Z$37,2,FALSE)</f>
        <v>Centre</v>
      </c>
    </row>
    <row r="476" spans="1:11">
      <c r="A476" s="10">
        <f t="shared" si="39"/>
        <v>46107</v>
      </c>
      <c r="B476" t="str">
        <f t="shared" si="40"/>
        <v>08:00</v>
      </c>
      <c r="C476" t="str">
        <f t="shared" si="41"/>
        <v>12:00</v>
      </c>
      <c r="D476" t="str">
        <f t="shared" si="38"/>
        <v>Centre</v>
      </c>
      <c r="E476">
        <f t="shared" si="37"/>
        <v>1</v>
      </c>
      <c r="F476">
        <f>'Fiche formation'!$E$25</f>
        <v>0</v>
      </c>
      <c r="G476">
        <f>Salle!$B$1</f>
        <v>0</v>
      </c>
      <c r="H476" t="str">
        <f>'Fiche formation'!$C$14</f>
        <v>LG3 INFO</v>
      </c>
      <c r="K476" t="str">
        <f>VLOOKUP(A476,'Calendrier 2025-2026'!$Y$7:$Z$37,2,FALSE)</f>
        <v>Centre</v>
      </c>
    </row>
    <row r="477" spans="1:11">
      <c r="A477" s="10">
        <f t="shared" si="39"/>
        <v>46107</v>
      </c>
      <c r="B477" t="str">
        <f t="shared" si="40"/>
        <v>14:00</v>
      </c>
      <c r="C477" t="str">
        <f t="shared" si="41"/>
        <v>17:00</v>
      </c>
      <c r="D477" t="str">
        <f t="shared" si="38"/>
        <v>Centre</v>
      </c>
      <c r="E477">
        <f t="shared" si="37"/>
        <v>1</v>
      </c>
      <c r="F477">
        <f>'Fiche formation'!$E$25</f>
        <v>0</v>
      </c>
      <c r="G477">
        <f>Salle!$B$1</f>
        <v>0</v>
      </c>
      <c r="H477" t="str">
        <f>'Fiche formation'!$C$14</f>
        <v>LG3 INFO</v>
      </c>
      <c r="K477" t="str">
        <f>VLOOKUP(A477,'Calendrier 2025-2026'!$Y$7:$Z$37,2,FALSE)</f>
        <v>Centre</v>
      </c>
    </row>
    <row r="478" spans="1:11">
      <c r="A478" s="10">
        <f t="shared" si="39"/>
        <v>46108</v>
      </c>
      <c r="B478" t="str">
        <f t="shared" si="40"/>
        <v>08:00</v>
      </c>
      <c r="C478" t="str">
        <f t="shared" si="41"/>
        <v>12:00</v>
      </c>
      <c r="D478" t="str">
        <f t="shared" si="38"/>
        <v>Centre</v>
      </c>
      <c r="E478">
        <f t="shared" si="37"/>
        <v>1</v>
      </c>
      <c r="F478">
        <f>'Fiche formation'!$E$25</f>
        <v>0</v>
      </c>
      <c r="G478">
        <f>Salle!$B$1</f>
        <v>0</v>
      </c>
      <c r="H478" t="str">
        <f>'Fiche formation'!$C$14</f>
        <v>LG3 INFO</v>
      </c>
      <c r="K478" t="str">
        <f>VLOOKUP(A478,'Calendrier 2025-2026'!$Y$7:$Z$37,2,FALSE)</f>
        <v>Centre</v>
      </c>
    </row>
    <row r="479" spans="1:11">
      <c r="A479" s="10">
        <f t="shared" si="39"/>
        <v>46108</v>
      </c>
      <c r="B479" t="str">
        <f t="shared" si="40"/>
        <v>14:00</v>
      </c>
      <c r="C479" t="str">
        <f t="shared" si="41"/>
        <v>17:00</v>
      </c>
      <c r="D479" t="str">
        <f t="shared" si="38"/>
        <v>Centre</v>
      </c>
      <c r="E479">
        <f t="shared" si="37"/>
        <v>1</v>
      </c>
      <c r="F479">
        <f>'Fiche formation'!$E$25</f>
        <v>0</v>
      </c>
      <c r="G479">
        <f>Salle!$B$1</f>
        <v>0</v>
      </c>
      <c r="H479" t="str">
        <f>'Fiche formation'!$C$14</f>
        <v>LG3 INFO</v>
      </c>
      <c r="K479" t="str">
        <f>VLOOKUP(A479,'Calendrier 2025-2026'!$Y$7:$Z$37,2,FALSE)</f>
        <v>Centre</v>
      </c>
    </row>
    <row r="480" spans="1:11">
      <c r="A480" s="10">
        <f t="shared" si="39"/>
        <v>46109</v>
      </c>
      <c r="B480" t="str">
        <f t="shared" si="40"/>
        <v/>
      </c>
      <c r="C480" t="str">
        <f t="shared" si="41"/>
        <v/>
      </c>
      <c r="D480">
        <f t="shared" si="38"/>
        <v>0</v>
      </c>
      <c r="E480" t="str">
        <f t="shared" si="37"/>
        <v/>
      </c>
      <c r="F480">
        <f>'Fiche formation'!$E$25</f>
        <v>0</v>
      </c>
      <c r="G480">
        <f>Salle!$B$1</f>
        <v>0</v>
      </c>
      <c r="H480" t="str">
        <f>'Fiche formation'!$C$14</f>
        <v>LG3 INFO</v>
      </c>
      <c r="K480">
        <f>VLOOKUP(A480,'Calendrier 2025-2026'!$Y$7:$Z$37,2,FALSE)</f>
        <v>0</v>
      </c>
    </row>
    <row r="481" spans="1:11">
      <c r="A481" s="10">
        <f t="shared" si="39"/>
        <v>46109</v>
      </c>
      <c r="B481" t="str">
        <f t="shared" si="40"/>
        <v/>
      </c>
      <c r="C481" t="str">
        <f t="shared" si="41"/>
        <v/>
      </c>
      <c r="D481">
        <f t="shared" si="38"/>
        <v>0</v>
      </c>
      <c r="E481" t="str">
        <f t="shared" si="37"/>
        <v/>
      </c>
      <c r="F481">
        <f>'Fiche formation'!$E$25</f>
        <v>0</v>
      </c>
      <c r="G481">
        <f>Salle!$B$1</f>
        <v>0</v>
      </c>
      <c r="H481" t="str">
        <f>'Fiche formation'!$C$14</f>
        <v>LG3 INFO</v>
      </c>
      <c r="K481">
        <f>VLOOKUP(A481,'Calendrier 2025-2026'!$Y$7:$Z$37,2,FALSE)</f>
        <v>0</v>
      </c>
    </row>
    <row r="482" spans="1:11">
      <c r="A482" s="10">
        <f t="shared" si="39"/>
        <v>46110</v>
      </c>
      <c r="B482" t="str">
        <f t="shared" si="40"/>
        <v/>
      </c>
      <c r="C482" t="str">
        <f t="shared" si="41"/>
        <v/>
      </c>
      <c r="D482">
        <f t="shared" si="38"/>
        <v>0</v>
      </c>
      <c r="E482" t="str">
        <f t="shared" si="37"/>
        <v/>
      </c>
      <c r="F482">
        <f>'Fiche formation'!$E$25</f>
        <v>0</v>
      </c>
      <c r="G482">
        <f>Salle!$B$1</f>
        <v>0</v>
      </c>
      <c r="H482" t="str">
        <f>'Fiche formation'!$C$14</f>
        <v>LG3 INFO</v>
      </c>
      <c r="K482">
        <f>VLOOKUP(A482,'Calendrier 2025-2026'!$Y$7:$Z$37,2,FALSE)</f>
        <v>0</v>
      </c>
    </row>
    <row r="483" spans="1:11">
      <c r="A483" s="10">
        <f t="shared" si="39"/>
        <v>46110</v>
      </c>
      <c r="B483" t="str">
        <f t="shared" si="40"/>
        <v/>
      </c>
      <c r="C483" t="str">
        <f t="shared" si="41"/>
        <v/>
      </c>
      <c r="D483">
        <f t="shared" si="38"/>
        <v>0</v>
      </c>
      <c r="E483" t="str">
        <f t="shared" si="37"/>
        <v/>
      </c>
      <c r="F483">
        <f>'Fiche formation'!$E$25</f>
        <v>0</v>
      </c>
      <c r="G483">
        <f>Salle!$B$1</f>
        <v>0</v>
      </c>
      <c r="H483" t="str">
        <f>'Fiche formation'!$C$14</f>
        <v>LG3 INFO</v>
      </c>
      <c r="K483">
        <f>VLOOKUP(A483,'Calendrier 2025-2026'!$Y$7:$Z$37,2,FALSE)</f>
        <v>0</v>
      </c>
    </row>
    <row r="484" spans="1:11">
      <c r="A484" s="10">
        <f t="shared" si="39"/>
        <v>46111</v>
      </c>
      <c r="B484" t="str">
        <f t="shared" si="40"/>
        <v>08:00</v>
      </c>
      <c r="C484" t="str">
        <f t="shared" si="41"/>
        <v>12:00</v>
      </c>
      <c r="D484" t="str">
        <f t="shared" si="38"/>
        <v>Centre</v>
      </c>
      <c r="E484">
        <f t="shared" si="37"/>
        <v>1</v>
      </c>
      <c r="F484">
        <f>'Fiche formation'!$E$25</f>
        <v>0</v>
      </c>
      <c r="G484">
        <f>Salle!$B$1</f>
        <v>0</v>
      </c>
      <c r="H484" t="str">
        <f>'Fiche formation'!$C$14</f>
        <v>LG3 INFO</v>
      </c>
      <c r="K484" t="str">
        <f>VLOOKUP(A484,'Calendrier 2025-2026'!$Y$7:$Z$37,2,FALSE)</f>
        <v>Centre</v>
      </c>
    </row>
    <row r="485" spans="1:11">
      <c r="A485" s="10">
        <f t="shared" si="39"/>
        <v>46111</v>
      </c>
      <c r="B485" t="str">
        <f t="shared" si="40"/>
        <v>14:00</v>
      </c>
      <c r="C485" t="str">
        <f t="shared" si="41"/>
        <v>17:00</v>
      </c>
      <c r="D485" t="str">
        <f t="shared" si="38"/>
        <v>Centre</v>
      </c>
      <c r="E485">
        <f t="shared" si="37"/>
        <v>1</v>
      </c>
      <c r="F485">
        <f>'Fiche formation'!$E$25</f>
        <v>0</v>
      </c>
      <c r="G485">
        <f>Salle!$B$1</f>
        <v>0</v>
      </c>
      <c r="H485" t="str">
        <f>'Fiche formation'!$C$14</f>
        <v>LG3 INFO</v>
      </c>
      <c r="K485" t="str">
        <f>VLOOKUP(A485,'Calendrier 2025-2026'!$Y$7:$Z$37,2,FALSE)</f>
        <v>Centre</v>
      </c>
    </row>
    <row r="486" spans="1:11">
      <c r="A486" s="10">
        <f t="shared" si="39"/>
        <v>46112</v>
      </c>
      <c r="B486" t="str">
        <f t="shared" si="40"/>
        <v>08:00</v>
      </c>
      <c r="C486" t="str">
        <f t="shared" si="41"/>
        <v>12:00</v>
      </c>
      <c r="D486" t="str">
        <f t="shared" si="38"/>
        <v>Centre</v>
      </c>
      <c r="E486">
        <f t="shared" si="37"/>
        <v>1</v>
      </c>
      <c r="F486">
        <f>'Fiche formation'!$E$25</f>
        <v>0</v>
      </c>
      <c r="G486">
        <f>Salle!$B$1</f>
        <v>0</v>
      </c>
      <c r="H486" t="str">
        <f>'Fiche formation'!$C$14</f>
        <v>LG3 INFO</v>
      </c>
      <c r="K486" t="str">
        <f>VLOOKUP(A486,'Calendrier 2025-2026'!$Y$7:$Z$37,2,FALSE)</f>
        <v>Centre</v>
      </c>
    </row>
    <row r="487" spans="1:11">
      <c r="A487" s="10">
        <f t="shared" si="39"/>
        <v>46112</v>
      </c>
      <c r="B487" t="str">
        <f t="shared" si="40"/>
        <v>14:00</v>
      </c>
      <c r="C487" t="str">
        <f t="shared" si="41"/>
        <v>17:00</v>
      </c>
      <c r="D487" t="str">
        <f t="shared" si="38"/>
        <v>Centre</v>
      </c>
      <c r="E487">
        <f t="shared" si="37"/>
        <v>1</v>
      </c>
      <c r="F487">
        <f>'Fiche formation'!$E$25</f>
        <v>0</v>
      </c>
      <c r="G487">
        <f>Salle!$B$1</f>
        <v>0</v>
      </c>
      <c r="H487" t="str">
        <f>'Fiche formation'!$C$14</f>
        <v>LG3 INFO</v>
      </c>
      <c r="K487" t="str">
        <f>VLOOKUP(A487,'Calendrier 2025-2026'!$Y$7:$Z$37,2,FALSE)</f>
        <v>Centre</v>
      </c>
    </row>
    <row r="488" spans="1:11">
      <c r="A488" s="10">
        <f t="shared" si="39"/>
        <v>46113</v>
      </c>
      <c r="B488" t="str">
        <f t="shared" si="40"/>
        <v>08:00</v>
      </c>
      <c r="C488" t="str">
        <f t="shared" si="41"/>
        <v>12:00</v>
      </c>
      <c r="D488" t="str">
        <f t="shared" si="38"/>
        <v>Centre</v>
      </c>
      <c r="E488">
        <f t="shared" si="37"/>
        <v>1</v>
      </c>
      <c r="F488">
        <f>'Fiche formation'!$E$25</f>
        <v>0</v>
      </c>
      <c r="G488">
        <f>Salle!$B$1</f>
        <v>0</v>
      </c>
      <c r="H488" t="str">
        <f>'Fiche formation'!$C$14</f>
        <v>LG3 INFO</v>
      </c>
      <c r="K488" t="str">
        <f>VLOOKUP(A488,'Calendrier 2025-2026'!$AB$7:$AC$37,2,FALSE)</f>
        <v>Centre</v>
      </c>
    </row>
    <row r="489" spans="1:11">
      <c r="A489" s="10">
        <f t="shared" si="39"/>
        <v>46113</v>
      </c>
      <c r="B489" t="str">
        <f t="shared" si="40"/>
        <v>14:00</v>
      </c>
      <c r="C489" t="str">
        <f t="shared" si="41"/>
        <v>17:00</v>
      </c>
      <c r="D489" t="str">
        <f t="shared" si="38"/>
        <v>Centre</v>
      </c>
      <c r="E489">
        <f t="shared" si="37"/>
        <v>1</v>
      </c>
      <c r="F489">
        <f>'Fiche formation'!$E$25</f>
        <v>0</v>
      </c>
      <c r="G489">
        <f>Salle!$B$1</f>
        <v>0</v>
      </c>
      <c r="H489" t="str">
        <f>'Fiche formation'!$C$14</f>
        <v>LG3 INFO</v>
      </c>
      <c r="K489" t="str">
        <f>VLOOKUP(A489,'Calendrier 2025-2026'!$AB$7:$AC$37,2,FALSE)</f>
        <v>Centre</v>
      </c>
    </row>
    <row r="490" spans="1:11">
      <c r="A490" s="10">
        <f t="shared" si="39"/>
        <v>46114</v>
      </c>
      <c r="B490" t="str">
        <f t="shared" si="40"/>
        <v>08:00</v>
      </c>
      <c r="C490" t="str">
        <f t="shared" si="41"/>
        <v>12:00</v>
      </c>
      <c r="D490" t="str">
        <f t="shared" si="38"/>
        <v>Centre</v>
      </c>
      <c r="E490">
        <f t="shared" si="37"/>
        <v>1</v>
      </c>
      <c r="F490">
        <f>'Fiche formation'!$E$25</f>
        <v>0</v>
      </c>
      <c r="G490">
        <f>Salle!$B$1</f>
        <v>0</v>
      </c>
      <c r="H490" t="str">
        <f>'Fiche formation'!$C$14</f>
        <v>LG3 INFO</v>
      </c>
      <c r="K490" t="str">
        <f>VLOOKUP(A490,'Calendrier 2025-2026'!$AB$7:$AC$37,2,FALSE)</f>
        <v>Centre</v>
      </c>
    </row>
    <row r="491" spans="1:11">
      <c r="A491" s="10">
        <f t="shared" si="39"/>
        <v>46114</v>
      </c>
      <c r="B491" t="str">
        <f t="shared" si="40"/>
        <v>14:00</v>
      </c>
      <c r="C491" t="str">
        <f t="shared" si="41"/>
        <v>17:00</v>
      </c>
      <c r="D491" t="str">
        <f t="shared" si="38"/>
        <v>Centre</v>
      </c>
      <c r="E491">
        <f t="shared" si="37"/>
        <v>1</v>
      </c>
      <c r="F491">
        <f>'Fiche formation'!$E$25</f>
        <v>0</v>
      </c>
      <c r="G491">
        <f>Salle!$B$1</f>
        <v>0</v>
      </c>
      <c r="H491" t="str">
        <f>'Fiche formation'!$C$14</f>
        <v>LG3 INFO</v>
      </c>
      <c r="K491" t="str">
        <f>VLOOKUP(A491,'Calendrier 2025-2026'!$AB$7:$AC$37,2,FALSE)</f>
        <v>Centre</v>
      </c>
    </row>
    <row r="492" spans="1:11">
      <c r="A492" s="10">
        <f t="shared" si="39"/>
        <v>46115</v>
      </c>
      <c r="B492" t="str">
        <f t="shared" si="40"/>
        <v>08:00</v>
      </c>
      <c r="C492" t="str">
        <f t="shared" si="41"/>
        <v>12:00</v>
      </c>
      <c r="D492" t="str">
        <f t="shared" si="38"/>
        <v>Centre</v>
      </c>
      <c r="E492">
        <f t="shared" si="37"/>
        <v>1</v>
      </c>
      <c r="F492">
        <f>'Fiche formation'!$E$25</f>
        <v>0</v>
      </c>
      <c r="G492">
        <f>Salle!$B$1</f>
        <v>0</v>
      </c>
      <c r="H492" t="str">
        <f>'Fiche formation'!$C$14</f>
        <v>LG3 INFO</v>
      </c>
      <c r="K492" t="str">
        <f>VLOOKUP(A492,'Calendrier 2025-2026'!$AB$7:$AC$37,2,FALSE)</f>
        <v>Centre</v>
      </c>
    </row>
    <row r="493" spans="1:11">
      <c r="A493" s="10">
        <f t="shared" si="39"/>
        <v>46115</v>
      </c>
      <c r="B493" t="str">
        <f t="shared" si="40"/>
        <v>14:00</v>
      </c>
      <c r="C493" t="str">
        <f t="shared" si="41"/>
        <v>17:00</v>
      </c>
      <c r="D493" t="str">
        <f t="shared" si="38"/>
        <v>Centre</v>
      </c>
      <c r="E493">
        <f t="shared" si="37"/>
        <v>1</v>
      </c>
      <c r="F493">
        <f>'Fiche formation'!$E$25</f>
        <v>0</v>
      </c>
      <c r="G493">
        <f>Salle!$B$1</f>
        <v>0</v>
      </c>
      <c r="H493" t="str">
        <f>'Fiche formation'!$C$14</f>
        <v>LG3 INFO</v>
      </c>
      <c r="K493" t="str">
        <f>VLOOKUP(A493,'Calendrier 2025-2026'!$AB$7:$AC$37,2,FALSE)</f>
        <v>Centre</v>
      </c>
    </row>
    <row r="494" spans="1:11">
      <c r="A494" s="10">
        <f t="shared" si="39"/>
        <v>46116</v>
      </c>
      <c r="B494" t="str">
        <f t="shared" si="40"/>
        <v/>
      </c>
      <c r="C494" t="str">
        <f t="shared" si="41"/>
        <v/>
      </c>
      <c r="D494">
        <f t="shared" si="38"/>
        <v>0</v>
      </c>
      <c r="E494" t="str">
        <f t="shared" si="37"/>
        <v/>
      </c>
      <c r="F494">
        <f>'Fiche formation'!$E$25</f>
        <v>0</v>
      </c>
      <c r="G494">
        <f>Salle!$B$1</f>
        <v>0</v>
      </c>
      <c r="H494" t="str">
        <f>'Fiche formation'!$C$14</f>
        <v>LG3 INFO</v>
      </c>
      <c r="K494">
        <f>VLOOKUP(A494,'Calendrier 2025-2026'!$AB$7:$AC$37,2,FALSE)</f>
        <v>0</v>
      </c>
    </row>
    <row r="495" spans="1:11">
      <c r="A495" s="10">
        <f t="shared" si="39"/>
        <v>46116</v>
      </c>
      <c r="B495" t="str">
        <f t="shared" si="40"/>
        <v/>
      </c>
      <c r="C495" t="str">
        <f t="shared" si="41"/>
        <v/>
      </c>
      <c r="D495">
        <f t="shared" si="38"/>
        <v>0</v>
      </c>
      <c r="E495" t="str">
        <f t="shared" si="37"/>
        <v/>
      </c>
      <c r="F495">
        <f>'Fiche formation'!$E$25</f>
        <v>0</v>
      </c>
      <c r="G495">
        <f>Salle!$B$1</f>
        <v>0</v>
      </c>
      <c r="H495" t="str">
        <f>'Fiche formation'!$C$14</f>
        <v>LG3 INFO</v>
      </c>
      <c r="K495">
        <f>VLOOKUP(A495,'Calendrier 2025-2026'!$AB$7:$AC$37,2,FALSE)</f>
        <v>0</v>
      </c>
    </row>
    <row r="496" spans="1:11">
      <c r="A496" s="10">
        <f t="shared" si="39"/>
        <v>46117</v>
      </c>
      <c r="B496" t="str">
        <f t="shared" si="40"/>
        <v/>
      </c>
      <c r="C496" t="str">
        <f t="shared" si="41"/>
        <v/>
      </c>
      <c r="D496">
        <f t="shared" si="38"/>
        <v>0</v>
      </c>
      <c r="E496" t="str">
        <f t="shared" si="37"/>
        <v/>
      </c>
      <c r="F496">
        <f>'Fiche formation'!$E$25</f>
        <v>0</v>
      </c>
      <c r="G496">
        <f>Salle!$B$1</f>
        <v>0</v>
      </c>
      <c r="H496" t="str">
        <f>'Fiche formation'!$C$14</f>
        <v>LG3 INFO</v>
      </c>
      <c r="K496">
        <f>VLOOKUP(A496,'Calendrier 2025-2026'!$AB$7:$AC$37,2,FALSE)</f>
        <v>0</v>
      </c>
    </row>
    <row r="497" spans="1:11">
      <c r="A497" s="10">
        <f t="shared" si="39"/>
        <v>46117</v>
      </c>
      <c r="B497" t="str">
        <f t="shared" si="40"/>
        <v/>
      </c>
      <c r="C497" t="str">
        <f t="shared" si="41"/>
        <v/>
      </c>
      <c r="D497">
        <f t="shared" si="38"/>
        <v>0</v>
      </c>
      <c r="E497" t="str">
        <f t="shared" si="37"/>
        <v/>
      </c>
      <c r="F497">
        <f>'Fiche formation'!$E$25</f>
        <v>0</v>
      </c>
      <c r="G497">
        <f>Salle!$B$1</f>
        <v>0</v>
      </c>
      <c r="H497" t="str">
        <f>'Fiche formation'!$C$14</f>
        <v>LG3 INFO</v>
      </c>
      <c r="K497">
        <f>VLOOKUP(A497,'Calendrier 2025-2026'!$AB$7:$AC$37,2,FALSE)</f>
        <v>0</v>
      </c>
    </row>
    <row r="498" spans="1:11">
      <c r="A498" s="10">
        <f t="shared" si="39"/>
        <v>46118</v>
      </c>
      <c r="B498" t="str">
        <f t="shared" si="40"/>
        <v/>
      </c>
      <c r="C498" t="str">
        <f t="shared" si="41"/>
        <v/>
      </c>
      <c r="D498">
        <f t="shared" si="38"/>
        <v>0</v>
      </c>
      <c r="E498" t="str">
        <f t="shared" si="37"/>
        <v/>
      </c>
      <c r="F498">
        <f>'Fiche formation'!$E$25</f>
        <v>0</v>
      </c>
      <c r="G498">
        <f>Salle!$B$1</f>
        <v>0</v>
      </c>
      <c r="H498" t="str">
        <f>'Fiche formation'!$C$14</f>
        <v>LG3 INFO</v>
      </c>
      <c r="K498">
        <f>VLOOKUP(A498,'Calendrier 2025-2026'!$AB$7:$AC$37,2,FALSE)</f>
        <v>0</v>
      </c>
    </row>
    <row r="499" spans="1:11">
      <c r="A499" s="10">
        <f t="shared" si="39"/>
        <v>46118</v>
      </c>
      <c r="B499" t="str">
        <f t="shared" si="40"/>
        <v/>
      </c>
      <c r="C499" t="str">
        <f t="shared" si="41"/>
        <v/>
      </c>
      <c r="D499">
        <f t="shared" si="38"/>
        <v>0</v>
      </c>
      <c r="E499" t="str">
        <f t="shared" si="37"/>
        <v/>
      </c>
      <c r="F499">
        <f>'Fiche formation'!$E$25</f>
        <v>0</v>
      </c>
      <c r="G499">
        <f>Salle!$B$1</f>
        <v>0</v>
      </c>
      <c r="H499" t="str">
        <f>'Fiche formation'!$C$14</f>
        <v>LG3 INFO</v>
      </c>
      <c r="K499">
        <f>VLOOKUP(A499,'Calendrier 2025-2026'!$AB$7:$AC$37,2,FALSE)</f>
        <v>0</v>
      </c>
    </row>
    <row r="500" spans="1:11">
      <c r="A500" s="10">
        <f t="shared" si="39"/>
        <v>46119</v>
      </c>
      <c r="B500" t="str">
        <f t="shared" si="40"/>
        <v>08:00</v>
      </c>
      <c r="C500" t="str">
        <f t="shared" si="41"/>
        <v>12:00</v>
      </c>
      <c r="D500" t="str">
        <f t="shared" si="38"/>
        <v>Centre</v>
      </c>
      <c r="E500">
        <f t="shared" si="37"/>
        <v>1</v>
      </c>
      <c r="F500">
        <f>'Fiche formation'!$E$25</f>
        <v>0</v>
      </c>
      <c r="G500">
        <f>Salle!$B$1</f>
        <v>0</v>
      </c>
      <c r="H500" t="str">
        <f>'Fiche formation'!$C$14</f>
        <v>LG3 INFO</v>
      </c>
      <c r="K500" t="str">
        <f>VLOOKUP(A500,'Calendrier 2025-2026'!$AB$7:$AC$37,2,FALSE)</f>
        <v>Centre</v>
      </c>
    </row>
    <row r="501" spans="1:11">
      <c r="A501" s="10">
        <f t="shared" si="39"/>
        <v>46119</v>
      </c>
      <c r="B501" t="str">
        <f t="shared" si="40"/>
        <v>14:00</v>
      </c>
      <c r="C501" t="str">
        <f t="shared" si="41"/>
        <v>17:00</v>
      </c>
      <c r="D501" t="str">
        <f t="shared" si="38"/>
        <v>Centre</v>
      </c>
      <c r="E501">
        <f t="shared" si="37"/>
        <v>1</v>
      </c>
      <c r="F501">
        <f>'Fiche formation'!$E$25</f>
        <v>0</v>
      </c>
      <c r="G501">
        <f>Salle!$B$1</f>
        <v>0</v>
      </c>
      <c r="H501" t="str">
        <f>'Fiche formation'!$C$14</f>
        <v>LG3 INFO</v>
      </c>
      <c r="K501" t="str">
        <f>VLOOKUP(A501,'Calendrier 2025-2026'!$AB$7:$AC$37,2,FALSE)</f>
        <v>Centre</v>
      </c>
    </row>
    <row r="502" spans="1:11">
      <c r="A502" s="10">
        <f t="shared" si="39"/>
        <v>46120</v>
      </c>
      <c r="B502" t="str">
        <f t="shared" si="40"/>
        <v>08:00</v>
      </c>
      <c r="C502" t="str">
        <f t="shared" si="41"/>
        <v>12:00</v>
      </c>
      <c r="D502" t="str">
        <f t="shared" si="38"/>
        <v>Centre</v>
      </c>
      <c r="E502">
        <f t="shared" si="37"/>
        <v>1</v>
      </c>
      <c r="F502">
        <f>'Fiche formation'!$E$25</f>
        <v>0</v>
      </c>
      <c r="G502">
        <f>Salle!$B$1</f>
        <v>0</v>
      </c>
      <c r="H502" t="str">
        <f>'Fiche formation'!$C$14</f>
        <v>LG3 INFO</v>
      </c>
      <c r="K502" t="str">
        <f>VLOOKUP(A502,'Calendrier 2025-2026'!$AB$7:$AC$37,2,FALSE)</f>
        <v>Centre</v>
      </c>
    </row>
    <row r="503" spans="1:11">
      <c r="A503" s="10">
        <f t="shared" si="39"/>
        <v>46120</v>
      </c>
      <c r="B503" t="str">
        <f t="shared" si="40"/>
        <v>14:00</v>
      </c>
      <c r="C503" t="str">
        <f t="shared" si="41"/>
        <v>17:00</v>
      </c>
      <c r="D503" t="str">
        <f t="shared" si="38"/>
        <v>Centre</v>
      </c>
      <c r="E503">
        <f t="shared" si="37"/>
        <v>1</v>
      </c>
      <c r="F503">
        <f>'Fiche formation'!$E$25</f>
        <v>0</v>
      </c>
      <c r="G503">
        <f>Salle!$B$1</f>
        <v>0</v>
      </c>
      <c r="H503" t="str">
        <f>'Fiche formation'!$C$14</f>
        <v>LG3 INFO</v>
      </c>
      <c r="K503" t="str">
        <f>VLOOKUP(A503,'Calendrier 2025-2026'!$AB$7:$AC$37,2,FALSE)</f>
        <v>Centre</v>
      </c>
    </row>
    <row r="504" spans="1:11">
      <c r="A504" s="10">
        <f t="shared" si="39"/>
        <v>46121</v>
      </c>
      <c r="B504" t="str">
        <f t="shared" si="40"/>
        <v>08:00</v>
      </c>
      <c r="C504" t="str">
        <f t="shared" si="41"/>
        <v>12:00</v>
      </c>
      <c r="D504" t="str">
        <f t="shared" si="38"/>
        <v>Centre</v>
      </c>
      <c r="E504">
        <f t="shared" si="37"/>
        <v>1</v>
      </c>
      <c r="F504">
        <f>'Fiche formation'!$E$25</f>
        <v>0</v>
      </c>
      <c r="G504">
        <f>Salle!$B$1</f>
        <v>0</v>
      </c>
      <c r="H504" t="str">
        <f>'Fiche formation'!$C$14</f>
        <v>LG3 INFO</v>
      </c>
      <c r="K504" t="str">
        <f>VLOOKUP(A504,'Calendrier 2025-2026'!$AB$7:$AC$37,2,FALSE)</f>
        <v>Centre</v>
      </c>
    </row>
    <row r="505" spans="1:11">
      <c r="A505" s="10">
        <f t="shared" si="39"/>
        <v>46121</v>
      </c>
      <c r="B505" t="str">
        <f t="shared" si="40"/>
        <v>14:00</v>
      </c>
      <c r="C505" t="str">
        <f t="shared" si="41"/>
        <v>17:00</v>
      </c>
      <c r="D505" t="str">
        <f t="shared" si="38"/>
        <v>Centre</v>
      </c>
      <c r="E505">
        <f t="shared" si="37"/>
        <v>1</v>
      </c>
      <c r="F505">
        <f>'Fiche formation'!$E$25</f>
        <v>0</v>
      </c>
      <c r="G505">
        <f>Salle!$B$1</f>
        <v>0</v>
      </c>
      <c r="H505" t="str">
        <f>'Fiche formation'!$C$14</f>
        <v>LG3 INFO</v>
      </c>
      <c r="K505" t="str">
        <f>VLOOKUP(A505,'Calendrier 2025-2026'!$AB$7:$AC$37,2,FALSE)</f>
        <v>Centre</v>
      </c>
    </row>
    <row r="506" spans="1:11">
      <c r="A506" s="10">
        <f t="shared" si="39"/>
        <v>46122</v>
      </c>
      <c r="B506" t="str">
        <f t="shared" si="40"/>
        <v>08:00</v>
      </c>
      <c r="C506" t="str">
        <f t="shared" si="41"/>
        <v>12:00</v>
      </c>
      <c r="D506" t="str">
        <f t="shared" si="38"/>
        <v>Centre</v>
      </c>
      <c r="E506">
        <f t="shared" si="37"/>
        <v>1</v>
      </c>
      <c r="F506">
        <f>'Fiche formation'!$E$25</f>
        <v>0</v>
      </c>
      <c r="G506">
        <f>Salle!$B$1</f>
        <v>0</v>
      </c>
      <c r="H506" t="str">
        <f>'Fiche formation'!$C$14</f>
        <v>LG3 INFO</v>
      </c>
      <c r="K506" t="str">
        <f>VLOOKUP(A506,'Calendrier 2025-2026'!$AB$7:$AC$37,2,FALSE)</f>
        <v>Centre</v>
      </c>
    </row>
    <row r="507" spans="1:11">
      <c r="A507" s="10">
        <f t="shared" si="39"/>
        <v>46122</v>
      </c>
      <c r="B507" t="str">
        <f t="shared" si="40"/>
        <v>14:00</v>
      </c>
      <c r="C507" t="str">
        <f t="shared" si="41"/>
        <v>17:00</v>
      </c>
      <c r="D507" t="str">
        <f t="shared" si="38"/>
        <v>Centre</v>
      </c>
      <c r="E507">
        <f t="shared" si="37"/>
        <v>1</v>
      </c>
      <c r="F507">
        <f>'Fiche formation'!$E$25</f>
        <v>0</v>
      </c>
      <c r="G507">
        <f>Salle!$B$1</f>
        <v>0</v>
      </c>
      <c r="H507" t="str">
        <f>'Fiche formation'!$C$14</f>
        <v>LG3 INFO</v>
      </c>
      <c r="K507" t="str">
        <f>VLOOKUP(A507,'Calendrier 2025-2026'!$AB$7:$AC$37,2,FALSE)</f>
        <v>Centre</v>
      </c>
    </row>
    <row r="508" spans="1:11">
      <c r="A508" s="10">
        <f t="shared" si="39"/>
        <v>46123</v>
      </c>
      <c r="B508" t="str">
        <f t="shared" si="40"/>
        <v/>
      </c>
      <c r="C508" t="str">
        <f t="shared" si="41"/>
        <v/>
      </c>
      <c r="D508">
        <f t="shared" si="38"/>
        <v>0</v>
      </c>
      <c r="E508" t="str">
        <f t="shared" si="37"/>
        <v/>
      </c>
      <c r="F508">
        <f>'Fiche formation'!$E$25</f>
        <v>0</v>
      </c>
      <c r="G508">
        <f>Salle!$B$1</f>
        <v>0</v>
      </c>
      <c r="H508" t="str">
        <f>'Fiche formation'!$C$14</f>
        <v>LG3 INFO</v>
      </c>
      <c r="K508">
        <f>VLOOKUP(A508,'Calendrier 2025-2026'!$AB$7:$AC$37,2,FALSE)</f>
        <v>0</v>
      </c>
    </row>
    <row r="509" spans="1:11">
      <c r="A509" s="10">
        <f t="shared" si="39"/>
        <v>46123</v>
      </c>
      <c r="B509" t="str">
        <f t="shared" si="40"/>
        <v/>
      </c>
      <c r="C509" t="str">
        <f t="shared" si="41"/>
        <v/>
      </c>
      <c r="D509">
        <f t="shared" si="38"/>
        <v>0</v>
      </c>
      <c r="E509" t="str">
        <f t="shared" si="37"/>
        <v/>
      </c>
      <c r="F509">
        <f>'Fiche formation'!$E$25</f>
        <v>0</v>
      </c>
      <c r="G509">
        <f>Salle!$B$1</f>
        <v>0</v>
      </c>
      <c r="H509" t="str">
        <f>'Fiche formation'!$C$14</f>
        <v>LG3 INFO</v>
      </c>
      <c r="K509">
        <f>VLOOKUP(A509,'Calendrier 2025-2026'!$AB$7:$AC$37,2,FALSE)</f>
        <v>0</v>
      </c>
    </row>
    <row r="510" spans="1:11">
      <c r="A510" s="10">
        <f t="shared" si="39"/>
        <v>46124</v>
      </c>
      <c r="B510" t="str">
        <f t="shared" si="40"/>
        <v/>
      </c>
      <c r="C510" t="str">
        <f t="shared" si="41"/>
        <v/>
      </c>
      <c r="D510">
        <f t="shared" si="38"/>
        <v>0</v>
      </c>
      <c r="E510" t="str">
        <f t="shared" si="37"/>
        <v/>
      </c>
      <c r="F510">
        <f>'Fiche formation'!$E$25</f>
        <v>0</v>
      </c>
      <c r="G510">
        <f>Salle!$B$1</f>
        <v>0</v>
      </c>
      <c r="H510" t="str">
        <f>'Fiche formation'!$C$14</f>
        <v>LG3 INFO</v>
      </c>
      <c r="K510">
        <f>VLOOKUP(A510,'Calendrier 2025-2026'!$AB$7:$AC$37,2,FALSE)</f>
        <v>0</v>
      </c>
    </row>
    <row r="511" spans="1:11">
      <c r="A511" s="10">
        <f t="shared" si="39"/>
        <v>46124</v>
      </c>
      <c r="B511" t="str">
        <f t="shared" si="40"/>
        <v/>
      </c>
      <c r="C511" t="str">
        <f t="shared" si="41"/>
        <v/>
      </c>
      <c r="D511">
        <f t="shared" si="38"/>
        <v>0</v>
      </c>
      <c r="E511" t="str">
        <f t="shared" si="37"/>
        <v/>
      </c>
      <c r="F511">
        <f>'Fiche formation'!$E$25</f>
        <v>0</v>
      </c>
      <c r="G511">
        <f>Salle!$B$1</f>
        <v>0</v>
      </c>
      <c r="H511" t="str">
        <f>'Fiche formation'!$C$14</f>
        <v>LG3 INFO</v>
      </c>
      <c r="K511">
        <f>VLOOKUP(A511,'Calendrier 2025-2026'!$AB$7:$AC$37,2,FALSE)</f>
        <v>0</v>
      </c>
    </row>
    <row r="512" spans="1:11">
      <c r="A512" s="10">
        <f t="shared" si="39"/>
        <v>46125</v>
      </c>
      <c r="B512" t="str">
        <f t="shared" si="40"/>
        <v>08:00</v>
      </c>
      <c r="C512" t="str">
        <f t="shared" si="41"/>
        <v>12:00</v>
      </c>
      <c r="D512" t="str">
        <f t="shared" si="38"/>
        <v>Centre</v>
      </c>
      <c r="E512">
        <f t="shared" ref="E512:E575" si="42">IF(K512=0,"",IF(OR(K512="Entreprise",K512="Révisions"),0,1))</f>
        <v>1</v>
      </c>
      <c r="F512">
        <f>'Fiche formation'!$E$25</f>
        <v>0</v>
      </c>
      <c r="G512">
        <f>Salle!$B$1</f>
        <v>0</v>
      </c>
      <c r="H512" t="str">
        <f>'Fiche formation'!$C$14</f>
        <v>LG3 INFO</v>
      </c>
      <c r="K512" t="str">
        <f>VLOOKUP(A512,'Calendrier 2025-2026'!$AB$7:$AC$37,2,FALSE)</f>
        <v>Centre</v>
      </c>
    </row>
    <row r="513" spans="1:11">
      <c r="A513" s="10">
        <f t="shared" si="39"/>
        <v>46125</v>
      </c>
      <c r="B513" t="str">
        <f t="shared" si="40"/>
        <v>14:00</v>
      </c>
      <c r="C513" t="str">
        <f t="shared" si="41"/>
        <v>17:00</v>
      </c>
      <c r="D513" t="str">
        <f t="shared" ref="D513:D576" si="43">K513</f>
        <v>Centre</v>
      </c>
      <c r="E513">
        <f t="shared" si="42"/>
        <v>1</v>
      </c>
      <c r="F513">
        <f>'Fiche formation'!$E$25</f>
        <v>0</v>
      </c>
      <c r="G513">
        <f>Salle!$B$1</f>
        <v>0</v>
      </c>
      <c r="H513" t="str">
        <f>'Fiche formation'!$C$14</f>
        <v>LG3 INFO</v>
      </c>
      <c r="K513" t="str">
        <f>VLOOKUP(A513,'Calendrier 2025-2026'!$AB$7:$AC$37,2,FALSE)</f>
        <v>Centre</v>
      </c>
    </row>
    <row r="514" spans="1:11">
      <c r="A514" s="10">
        <f t="shared" ref="A514:A577" si="44">IF(A513=A512,A513+1,A513)</f>
        <v>46126</v>
      </c>
      <c r="B514" t="str">
        <f t="shared" si="40"/>
        <v>08:00</v>
      </c>
      <c r="C514" t="str">
        <f t="shared" si="41"/>
        <v>12:00</v>
      </c>
      <c r="D514" t="str">
        <f t="shared" si="43"/>
        <v>Centre</v>
      </c>
      <c r="E514">
        <f t="shared" si="42"/>
        <v>1</v>
      </c>
      <c r="F514">
        <f>'Fiche formation'!$E$25</f>
        <v>0</v>
      </c>
      <c r="G514">
        <f>Salle!$B$1</f>
        <v>0</v>
      </c>
      <c r="H514" t="str">
        <f>'Fiche formation'!$C$14</f>
        <v>LG3 INFO</v>
      </c>
      <c r="K514" t="str">
        <f>VLOOKUP(A514,'Calendrier 2025-2026'!$AB$7:$AC$37,2,FALSE)</f>
        <v>Centre</v>
      </c>
    </row>
    <row r="515" spans="1:11">
      <c r="A515" s="10">
        <f t="shared" si="44"/>
        <v>46126</v>
      </c>
      <c r="B515" t="str">
        <f t="shared" ref="B515:B578" si="45">IF(K515=0,"",IF($A515=$A514,"14:00","08:00"))</f>
        <v>14:00</v>
      </c>
      <c r="C515" t="str">
        <f t="shared" ref="C515:C578" si="46">IF(K515=0,"",IF($A515=$A514,"17:00","12:00"))</f>
        <v>17:00</v>
      </c>
      <c r="D515" t="str">
        <f t="shared" si="43"/>
        <v>Centre</v>
      </c>
      <c r="E515">
        <f t="shared" si="42"/>
        <v>1</v>
      </c>
      <c r="F515">
        <f>'Fiche formation'!$E$25</f>
        <v>0</v>
      </c>
      <c r="G515">
        <f>Salle!$B$1</f>
        <v>0</v>
      </c>
      <c r="H515" t="str">
        <f>'Fiche formation'!$C$14</f>
        <v>LG3 INFO</v>
      </c>
      <c r="K515" t="str">
        <f>VLOOKUP(A515,'Calendrier 2025-2026'!$AB$7:$AC$37,2,FALSE)</f>
        <v>Centre</v>
      </c>
    </row>
    <row r="516" spans="1:11">
      <c r="A516" s="10">
        <f t="shared" si="44"/>
        <v>46127</v>
      </c>
      <c r="B516" t="str">
        <f t="shared" si="45"/>
        <v>08:00</v>
      </c>
      <c r="C516" t="str">
        <f t="shared" si="46"/>
        <v>12:00</v>
      </c>
      <c r="D516" t="str">
        <f t="shared" si="43"/>
        <v>Centre</v>
      </c>
      <c r="E516">
        <f t="shared" si="42"/>
        <v>1</v>
      </c>
      <c r="F516">
        <f>'Fiche formation'!$E$25</f>
        <v>0</v>
      </c>
      <c r="G516">
        <f>Salle!$B$1</f>
        <v>0</v>
      </c>
      <c r="H516" t="str">
        <f>'Fiche formation'!$C$14</f>
        <v>LG3 INFO</v>
      </c>
      <c r="K516" t="str">
        <f>VLOOKUP(A516,'Calendrier 2025-2026'!$AB$7:$AC$37,2,FALSE)</f>
        <v>Centre</v>
      </c>
    </row>
    <row r="517" spans="1:11">
      <c r="A517" s="10">
        <f t="shared" si="44"/>
        <v>46127</v>
      </c>
      <c r="B517" t="str">
        <f t="shared" si="45"/>
        <v>14:00</v>
      </c>
      <c r="C517" t="str">
        <f t="shared" si="46"/>
        <v>17:00</v>
      </c>
      <c r="D517" t="str">
        <f t="shared" si="43"/>
        <v>Centre</v>
      </c>
      <c r="E517">
        <f t="shared" si="42"/>
        <v>1</v>
      </c>
      <c r="F517">
        <f>'Fiche formation'!$E$25</f>
        <v>0</v>
      </c>
      <c r="G517">
        <f>Salle!$B$1</f>
        <v>0</v>
      </c>
      <c r="H517" t="str">
        <f>'Fiche formation'!$C$14</f>
        <v>LG3 INFO</v>
      </c>
      <c r="K517" t="str">
        <f>VLOOKUP(A517,'Calendrier 2025-2026'!$AB$7:$AC$37,2,FALSE)</f>
        <v>Centre</v>
      </c>
    </row>
    <row r="518" spans="1:11">
      <c r="A518" s="10">
        <f t="shared" si="44"/>
        <v>46128</v>
      </c>
      <c r="B518" t="str">
        <f t="shared" si="45"/>
        <v>08:00</v>
      </c>
      <c r="C518" t="str">
        <f t="shared" si="46"/>
        <v>12:00</v>
      </c>
      <c r="D518" t="str">
        <f t="shared" si="43"/>
        <v>Centre</v>
      </c>
      <c r="E518">
        <f t="shared" si="42"/>
        <v>1</v>
      </c>
      <c r="F518">
        <f>'Fiche formation'!$E$25</f>
        <v>0</v>
      </c>
      <c r="G518">
        <f>Salle!$B$1</f>
        <v>0</v>
      </c>
      <c r="H518" t="str">
        <f>'Fiche formation'!$C$14</f>
        <v>LG3 INFO</v>
      </c>
      <c r="K518" t="str">
        <f>VLOOKUP(A518,'Calendrier 2025-2026'!$AB$7:$AC$37,2,FALSE)</f>
        <v>Centre</v>
      </c>
    </row>
    <row r="519" spans="1:11">
      <c r="A519" s="10">
        <f t="shared" si="44"/>
        <v>46128</v>
      </c>
      <c r="B519" t="str">
        <f t="shared" si="45"/>
        <v>14:00</v>
      </c>
      <c r="C519" t="str">
        <f t="shared" si="46"/>
        <v>17:00</v>
      </c>
      <c r="D519" t="str">
        <f t="shared" si="43"/>
        <v>Centre</v>
      </c>
      <c r="E519">
        <f t="shared" si="42"/>
        <v>1</v>
      </c>
      <c r="F519">
        <f>'Fiche formation'!$E$25</f>
        <v>0</v>
      </c>
      <c r="G519">
        <f>Salle!$B$1</f>
        <v>0</v>
      </c>
      <c r="H519" t="str">
        <f>'Fiche formation'!$C$14</f>
        <v>LG3 INFO</v>
      </c>
      <c r="K519" t="str">
        <f>VLOOKUP(A519,'Calendrier 2025-2026'!$AB$7:$AC$37,2,FALSE)</f>
        <v>Centre</v>
      </c>
    </row>
    <row r="520" spans="1:11">
      <c r="A520" s="10">
        <f t="shared" si="44"/>
        <v>46129</v>
      </c>
      <c r="B520" t="str">
        <f t="shared" si="45"/>
        <v>08:00</v>
      </c>
      <c r="C520" t="str">
        <f t="shared" si="46"/>
        <v>12:00</v>
      </c>
      <c r="D520" t="str">
        <f t="shared" si="43"/>
        <v>Centre</v>
      </c>
      <c r="E520">
        <f t="shared" si="42"/>
        <v>1</v>
      </c>
      <c r="F520">
        <f>'Fiche formation'!$E$25</f>
        <v>0</v>
      </c>
      <c r="G520">
        <f>Salle!$B$1</f>
        <v>0</v>
      </c>
      <c r="H520" t="str">
        <f>'Fiche formation'!$C$14</f>
        <v>LG3 INFO</v>
      </c>
      <c r="K520" t="str">
        <f>VLOOKUP(A520,'Calendrier 2025-2026'!$AB$7:$AC$37,2,FALSE)</f>
        <v>Centre</v>
      </c>
    </row>
    <row r="521" spans="1:11">
      <c r="A521" s="10">
        <f t="shared" si="44"/>
        <v>46129</v>
      </c>
      <c r="B521" t="str">
        <f t="shared" si="45"/>
        <v>14:00</v>
      </c>
      <c r="C521" t="str">
        <f t="shared" si="46"/>
        <v>17:00</v>
      </c>
      <c r="D521" t="str">
        <f t="shared" si="43"/>
        <v>Centre</v>
      </c>
      <c r="E521">
        <f t="shared" si="42"/>
        <v>1</v>
      </c>
      <c r="F521">
        <f>'Fiche formation'!$E$25</f>
        <v>0</v>
      </c>
      <c r="G521">
        <f>Salle!$B$1</f>
        <v>0</v>
      </c>
      <c r="H521" t="str">
        <f>'Fiche formation'!$C$14</f>
        <v>LG3 INFO</v>
      </c>
      <c r="K521" t="str">
        <f>VLOOKUP(A521,'Calendrier 2025-2026'!$AB$7:$AC$37,2,FALSE)</f>
        <v>Centre</v>
      </c>
    </row>
    <row r="522" spans="1:11">
      <c r="A522" s="10">
        <f t="shared" si="44"/>
        <v>46130</v>
      </c>
      <c r="B522" t="str">
        <f t="shared" si="45"/>
        <v/>
      </c>
      <c r="C522" t="str">
        <f t="shared" si="46"/>
        <v/>
      </c>
      <c r="D522">
        <f t="shared" si="43"/>
        <v>0</v>
      </c>
      <c r="E522" t="str">
        <f t="shared" si="42"/>
        <v/>
      </c>
      <c r="F522">
        <f>'Fiche formation'!$E$25</f>
        <v>0</v>
      </c>
      <c r="G522">
        <f>Salle!$B$1</f>
        <v>0</v>
      </c>
      <c r="H522" t="str">
        <f>'Fiche formation'!$C$14</f>
        <v>LG3 INFO</v>
      </c>
      <c r="K522">
        <f>VLOOKUP(A522,'Calendrier 2025-2026'!$AB$7:$AC$37,2,FALSE)</f>
        <v>0</v>
      </c>
    </row>
    <row r="523" spans="1:11">
      <c r="A523" s="10">
        <f t="shared" si="44"/>
        <v>46130</v>
      </c>
      <c r="B523" t="str">
        <f t="shared" si="45"/>
        <v/>
      </c>
      <c r="C523" t="str">
        <f t="shared" si="46"/>
        <v/>
      </c>
      <c r="D523">
        <f t="shared" si="43"/>
        <v>0</v>
      </c>
      <c r="E523" t="str">
        <f t="shared" si="42"/>
        <v/>
      </c>
      <c r="F523">
        <f>'Fiche formation'!$E$25</f>
        <v>0</v>
      </c>
      <c r="G523">
        <f>Salle!$B$1</f>
        <v>0</v>
      </c>
      <c r="H523" t="str">
        <f>'Fiche formation'!$C$14</f>
        <v>LG3 INFO</v>
      </c>
      <c r="K523">
        <f>VLOOKUP(A523,'Calendrier 2025-2026'!$AB$7:$AC$37,2,FALSE)</f>
        <v>0</v>
      </c>
    </row>
    <row r="524" spans="1:11">
      <c r="A524" s="10">
        <f t="shared" si="44"/>
        <v>46131</v>
      </c>
      <c r="B524" t="str">
        <f t="shared" si="45"/>
        <v/>
      </c>
      <c r="C524" t="str">
        <f t="shared" si="46"/>
        <v/>
      </c>
      <c r="D524">
        <f t="shared" si="43"/>
        <v>0</v>
      </c>
      <c r="E524" t="str">
        <f t="shared" si="42"/>
        <v/>
      </c>
      <c r="F524">
        <f>'Fiche formation'!$E$25</f>
        <v>0</v>
      </c>
      <c r="G524">
        <f>Salle!$B$1</f>
        <v>0</v>
      </c>
      <c r="H524" t="str">
        <f>'Fiche formation'!$C$14</f>
        <v>LG3 INFO</v>
      </c>
      <c r="K524">
        <f>VLOOKUP(A524,'Calendrier 2025-2026'!$AB$7:$AC$37,2,FALSE)</f>
        <v>0</v>
      </c>
    </row>
    <row r="525" spans="1:11">
      <c r="A525" s="10">
        <f t="shared" si="44"/>
        <v>46131</v>
      </c>
      <c r="B525" t="str">
        <f t="shared" si="45"/>
        <v/>
      </c>
      <c r="C525" t="str">
        <f t="shared" si="46"/>
        <v/>
      </c>
      <c r="D525">
        <f t="shared" si="43"/>
        <v>0</v>
      </c>
      <c r="E525" t="str">
        <f t="shared" si="42"/>
        <v/>
      </c>
      <c r="F525">
        <f>'Fiche formation'!$E$25</f>
        <v>0</v>
      </c>
      <c r="G525">
        <f>Salle!$B$1</f>
        <v>0</v>
      </c>
      <c r="H525" t="str">
        <f>'Fiche formation'!$C$14</f>
        <v>LG3 INFO</v>
      </c>
      <c r="K525">
        <f>VLOOKUP(A525,'Calendrier 2025-2026'!$AB$7:$AC$37,2,FALSE)</f>
        <v>0</v>
      </c>
    </row>
    <row r="526" spans="1:11">
      <c r="A526" s="10">
        <f t="shared" si="44"/>
        <v>46132</v>
      </c>
      <c r="B526" t="str">
        <f t="shared" si="45"/>
        <v>08:00</v>
      </c>
      <c r="C526" t="str">
        <f t="shared" si="46"/>
        <v>12:00</v>
      </c>
      <c r="D526" t="str">
        <f t="shared" si="43"/>
        <v>Centre</v>
      </c>
      <c r="E526">
        <f t="shared" si="42"/>
        <v>1</v>
      </c>
      <c r="F526">
        <f>'Fiche formation'!$E$25</f>
        <v>0</v>
      </c>
      <c r="G526">
        <f>Salle!$B$1</f>
        <v>0</v>
      </c>
      <c r="H526" t="str">
        <f>'Fiche formation'!$C$14</f>
        <v>LG3 INFO</v>
      </c>
      <c r="K526" t="str">
        <f>VLOOKUP(A526,'Calendrier 2025-2026'!$AB$7:$AC$37,2,FALSE)</f>
        <v>Centre</v>
      </c>
    </row>
    <row r="527" spans="1:11">
      <c r="A527" s="10">
        <f t="shared" si="44"/>
        <v>46132</v>
      </c>
      <c r="B527" t="str">
        <f t="shared" si="45"/>
        <v>14:00</v>
      </c>
      <c r="C527" t="str">
        <f t="shared" si="46"/>
        <v>17:00</v>
      </c>
      <c r="D527" t="str">
        <f t="shared" si="43"/>
        <v>Centre</v>
      </c>
      <c r="E527">
        <f t="shared" si="42"/>
        <v>1</v>
      </c>
      <c r="F527">
        <f>'Fiche formation'!$E$25</f>
        <v>0</v>
      </c>
      <c r="G527">
        <f>Salle!$B$1</f>
        <v>0</v>
      </c>
      <c r="H527" t="str">
        <f>'Fiche formation'!$C$14</f>
        <v>LG3 INFO</v>
      </c>
      <c r="K527" t="str">
        <f>VLOOKUP(A527,'Calendrier 2025-2026'!$AB$7:$AC$37,2,FALSE)</f>
        <v>Centre</v>
      </c>
    </row>
    <row r="528" spans="1:11">
      <c r="A528" s="10">
        <f t="shared" si="44"/>
        <v>46133</v>
      </c>
      <c r="B528" t="str">
        <f t="shared" si="45"/>
        <v>08:00</v>
      </c>
      <c r="C528" t="str">
        <f t="shared" si="46"/>
        <v>12:00</v>
      </c>
      <c r="D528" t="str">
        <f t="shared" si="43"/>
        <v>Centre</v>
      </c>
      <c r="E528">
        <f t="shared" si="42"/>
        <v>1</v>
      </c>
      <c r="F528">
        <f>'Fiche formation'!$E$25</f>
        <v>0</v>
      </c>
      <c r="G528">
        <f>Salle!$B$1</f>
        <v>0</v>
      </c>
      <c r="H528" t="str">
        <f>'Fiche formation'!$C$14</f>
        <v>LG3 INFO</v>
      </c>
      <c r="K528" t="str">
        <f>VLOOKUP(A528,'Calendrier 2025-2026'!$AB$7:$AC$37,2,FALSE)</f>
        <v>Centre</v>
      </c>
    </row>
    <row r="529" spans="1:11">
      <c r="A529" s="10">
        <f t="shared" si="44"/>
        <v>46133</v>
      </c>
      <c r="B529" t="str">
        <f t="shared" si="45"/>
        <v>14:00</v>
      </c>
      <c r="C529" t="str">
        <f t="shared" si="46"/>
        <v>17:00</v>
      </c>
      <c r="D529" t="str">
        <f t="shared" si="43"/>
        <v>Centre</v>
      </c>
      <c r="E529">
        <f t="shared" si="42"/>
        <v>1</v>
      </c>
      <c r="F529">
        <f>'Fiche formation'!$E$25</f>
        <v>0</v>
      </c>
      <c r="G529">
        <f>Salle!$B$1</f>
        <v>0</v>
      </c>
      <c r="H529" t="str">
        <f>'Fiche formation'!$C$14</f>
        <v>LG3 INFO</v>
      </c>
      <c r="K529" t="str">
        <f>VLOOKUP(A529,'Calendrier 2025-2026'!$AB$7:$AC$37,2,FALSE)</f>
        <v>Centre</v>
      </c>
    </row>
    <row r="530" spans="1:11">
      <c r="A530" s="10">
        <f t="shared" si="44"/>
        <v>46134</v>
      </c>
      <c r="B530" t="str">
        <f t="shared" si="45"/>
        <v>08:00</v>
      </c>
      <c r="C530" t="str">
        <f t="shared" si="46"/>
        <v>12:00</v>
      </c>
      <c r="D530" t="str">
        <f t="shared" si="43"/>
        <v>Centre</v>
      </c>
      <c r="E530">
        <f t="shared" si="42"/>
        <v>1</v>
      </c>
      <c r="F530">
        <f>'Fiche formation'!$E$25</f>
        <v>0</v>
      </c>
      <c r="G530">
        <f>Salle!$B$1</f>
        <v>0</v>
      </c>
      <c r="H530" t="str">
        <f>'Fiche formation'!$C$14</f>
        <v>LG3 INFO</v>
      </c>
      <c r="K530" t="str">
        <f>VLOOKUP(A530,'Calendrier 2025-2026'!$AB$7:$AC$37,2,FALSE)</f>
        <v>Centre</v>
      </c>
    </row>
    <row r="531" spans="1:11">
      <c r="A531" s="10">
        <f t="shared" si="44"/>
        <v>46134</v>
      </c>
      <c r="B531" t="str">
        <f t="shared" si="45"/>
        <v>14:00</v>
      </c>
      <c r="C531" t="str">
        <f t="shared" si="46"/>
        <v>17:00</v>
      </c>
      <c r="D531" t="str">
        <f t="shared" si="43"/>
        <v>Centre</v>
      </c>
      <c r="E531">
        <f t="shared" si="42"/>
        <v>1</v>
      </c>
      <c r="F531">
        <f>'Fiche formation'!$E$25</f>
        <v>0</v>
      </c>
      <c r="G531">
        <f>Salle!$B$1</f>
        <v>0</v>
      </c>
      <c r="H531" t="str">
        <f>'Fiche formation'!$C$14</f>
        <v>LG3 INFO</v>
      </c>
      <c r="K531" t="str">
        <f>VLOOKUP(A531,'Calendrier 2025-2026'!$AB$7:$AC$37,2,FALSE)</f>
        <v>Centre</v>
      </c>
    </row>
    <row r="532" spans="1:11">
      <c r="A532" s="10">
        <f t="shared" si="44"/>
        <v>46135</v>
      </c>
      <c r="B532" t="str">
        <f t="shared" si="45"/>
        <v>08:00</v>
      </c>
      <c r="C532" t="str">
        <f t="shared" si="46"/>
        <v>12:00</v>
      </c>
      <c r="D532" t="str">
        <f t="shared" si="43"/>
        <v>Centre</v>
      </c>
      <c r="E532">
        <f t="shared" si="42"/>
        <v>1</v>
      </c>
      <c r="F532">
        <f>'Fiche formation'!$E$25</f>
        <v>0</v>
      </c>
      <c r="G532">
        <f>Salle!$B$1</f>
        <v>0</v>
      </c>
      <c r="H532" t="str">
        <f>'Fiche formation'!$C$14</f>
        <v>LG3 INFO</v>
      </c>
      <c r="K532" t="str">
        <f>VLOOKUP(A532,'Calendrier 2025-2026'!$AB$7:$AC$37,2,FALSE)</f>
        <v>Centre</v>
      </c>
    </row>
    <row r="533" spans="1:11">
      <c r="A533" s="10">
        <f t="shared" si="44"/>
        <v>46135</v>
      </c>
      <c r="B533" t="str">
        <f t="shared" si="45"/>
        <v>14:00</v>
      </c>
      <c r="C533" t="str">
        <f t="shared" si="46"/>
        <v>17:00</v>
      </c>
      <c r="D533" t="str">
        <f t="shared" si="43"/>
        <v>Centre</v>
      </c>
      <c r="E533">
        <f t="shared" si="42"/>
        <v>1</v>
      </c>
      <c r="F533">
        <f>'Fiche formation'!$E$25</f>
        <v>0</v>
      </c>
      <c r="G533">
        <f>Salle!$B$1</f>
        <v>0</v>
      </c>
      <c r="H533" t="str">
        <f>'Fiche formation'!$C$14</f>
        <v>LG3 INFO</v>
      </c>
      <c r="K533" t="str">
        <f>VLOOKUP(A533,'Calendrier 2025-2026'!$AB$7:$AC$37,2,FALSE)</f>
        <v>Centre</v>
      </c>
    </row>
    <row r="534" spans="1:11">
      <c r="A534" s="10">
        <f t="shared" si="44"/>
        <v>46136</v>
      </c>
      <c r="B534" t="str">
        <f t="shared" si="45"/>
        <v>08:00</v>
      </c>
      <c r="C534" t="str">
        <f t="shared" si="46"/>
        <v>12:00</v>
      </c>
      <c r="D534" t="str">
        <f t="shared" si="43"/>
        <v>Centre</v>
      </c>
      <c r="E534">
        <f t="shared" si="42"/>
        <v>1</v>
      </c>
      <c r="F534">
        <f>'Fiche formation'!$E$25</f>
        <v>0</v>
      </c>
      <c r="G534">
        <f>Salle!$B$1</f>
        <v>0</v>
      </c>
      <c r="H534" t="str">
        <f>'Fiche formation'!$C$14</f>
        <v>LG3 INFO</v>
      </c>
      <c r="K534" t="str">
        <f>VLOOKUP(A534,'Calendrier 2025-2026'!$AB$7:$AC$37,2,FALSE)</f>
        <v>Centre</v>
      </c>
    </row>
    <row r="535" spans="1:11">
      <c r="A535" s="10">
        <f t="shared" si="44"/>
        <v>46136</v>
      </c>
      <c r="B535" t="str">
        <f t="shared" si="45"/>
        <v>14:00</v>
      </c>
      <c r="C535" t="str">
        <f t="shared" si="46"/>
        <v>17:00</v>
      </c>
      <c r="D535" t="str">
        <f t="shared" si="43"/>
        <v>Centre</v>
      </c>
      <c r="E535">
        <f t="shared" si="42"/>
        <v>1</v>
      </c>
      <c r="F535">
        <f>'Fiche formation'!$E$25</f>
        <v>0</v>
      </c>
      <c r="G535">
        <f>Salle!$B$1</f>
        <v>0</v>
      </c>
      <c r="H535" t="str">
        <f>'Fiche formation'!$C$14</f>
        <v>LG3 INFO</v>
      </c>
      <c r="K535" t="str">
        <f>VLOOKUP(A535,'Calendrier 2025-2026'!$AB$7:$AC$37,2,FALSE)</f>
        <v>Centre</v>
      </c>
    </row>
    <row r="536" spans="1:11">
      <c r="A536" s="10">
        <f t="shared" si="44"/>
        <v>46137</v>
      </c>
      <c r="B536" t="str">
        <f t="shared" si="45"/>
        <v/>
      </c>
      <c r="C536" t="str">
        <f t="shared" si="46"/>
        <v/>
      </c>
      <c r="D536">
        <f t="shared" si="43"/>
        <v>0</v>
      </c>
      <c r="E536" t="str">
        <f t="shared" si="42"/>
        <v/>
      </c>
      <c r="F536">
        <f>'Fiche formation'!$E$25</f>
        <v>0</v>
      </c>
      <c r="G536">
        <f>Salle!$B$1</f>
        <v>0</v>
      </c>
      <c r="H536" t="str">
        <f>'Fiche formation'!$C$14</f>
        <v>LG3 INFO</v>
      </c>
      <c r="K536">
        <f>VLOOKUP(A536,'Calendrier 2025-2026'!$AB$7:$AC$37,2,FALSE)</f>
        <v>0</v>
      </c>
    </row>
    <row r="537" spans="1:11">
      <c r="A537" s="10">
        <f t="shared" si="44"/>
        <v>46137</v>
      </c>
      <c r="B537" t="str">
        <f t="shared" si="45"/>
        <v/>
      </c>
      <c r="C537" t="str">
        <f t="shared" si="46"/>
        <v/>
      </c>
      <c r="D537">
        <f t="shared" si="43"/>
        <v>0</v>
      </c>
      <c r="E537" t="str">
        <f t="shared" si="42"/>
        <v/>
      </c>
      <c r="F537">
        <f>'Fiche formation'!$E$25</f>
        <v>0</v>
      </c>
      <c r="G537">
        <f>Salle!$B$1</f>
        <v>0</v>
      </c>
      <c r="H537" t="str">
        <f>'Fiche formation'!$C$14</f>
        <v>LG3 INFO</v>
      </c>
      <c r="K537">
        <f>VLOOKUP(A537,'Calendrier 2025-2026'!$AB$7:$AC$37,2,FALSE)</f>
        <v>0</v>
      </c>
    </row>
    <row r="538" spans="1:11">
      <c r="A538" s="10">
        <f t="shared" si="44"/>
        <v>46138</v>
      </c>
      <c r="B538" t="str">
        <f t="shared" si="45"/>
        <v/>
      </c>
      <c r="C538" t="str">
        <f t="shared" si="46"/>
        <v/>
      </c>
      <c r="D538">
        <f t="shared" si="43"/>
        <v>0</v>
      </c>
      <c r="E538" t="str">
        <f t="shared" si="42"/>
        <v/>
      </c>
      <c r="F538">
        <f>'Fiche formation'!$E$25</f>
        <v>0</v>
      </c>
      <c r="G538">
        <f>Salle!$B$1</f>
        <v>0</v>
      </c>
      <c r="H538" t="str">
        <f>'Fiche formation'!$C$14</f>
        <v>LG3 INFO</v>
      </c>
      <c r="K538">
        <f>VLOOKUP(A538,'Calendrier 2025-2026'!$AB$7:$AC$37,2,FALSE)</f>
        <v>0</v>
      </c>
    </row>
    <row r="539" spans="1:11">
      <c r="A539" s="10">
        <f t="shared" si="44"/>
        <v>46138</v>
      </c>
      <c r="B539" t="str">
        <f t="shared" si="45"/>
        <v/>
      </c>
      <c r="C539" t="str">
        <f t="shared" si="46"/>
        <v/>
      </c>
      <c r="D539">
        <f t="shared" si="43"/>
        <v>0</v>
      </c>
      <c r="E539" t="str">
        <f t="shared" si="42"/>
        <v/>
      </c>
      <c r="F539">
        <f>'Fiche formation'!$E$25</f>
        <v>0</v>
      </c>
      <c r="G539">
        <f>Salle!$B$1</f>
        <v>0</v>
      </c>
      <c r="H539" t="str">
        <f>'Fiche formation'!$C$14</f>
        <v>LG3 INFO</v>
      </c>
      <c r="K539">
        <f>VLOOKUP(A539,'Calendrier 2025-2026'!$AB$7:$AC$37,2,FALSE)</f>
        <v>0</v>
      </c>
    </row>
    <row r="540" spans="1:11">
      <c r="A540" s="10">
        <f t="shared" si="44"/>
        <v>46139</v>
      </c>
      <c r="B540" t="str">
        <f t="shared" si="45"/>
        <v>08:00</v>
      </c>
      <c r="C540" t="str">
        <f t="shared" si="46"/>
        <v>12:00</v>
      </c>
      <c r="D540" t="str">
        <f t="shared" si="43"/>
        <v>Entreprise</v>
      </c>
      <c r="E540">
        <f t="shared" si="42"/>
        <v>0</v>
      </c>
      <c r="F540">
        <f>'Fiche formation'!$E$25</f>
        <v>0</v>
      </c>
      <c r="G540">
        <f>Salle!$B$1</f>
        <v>0</v>
      </c>
      <c r="H540" t="str">
        <f>'Fiche formation'!$C$14</f>
        <v>LG3 INFO</v>
      </c>
      <c r="K540" t="str">
        <f>VLOOKUP(A540,'Calendrier 2025-2026'!$AB$7:$AC$37,2,FALSE)</f>
        <v>Entreprise</v>
      </c>
    </row>
    <row r="541" spans="1:11">
      <c r="A541" s="10">
        <f t="shared" si="44"/>
        <v>46139</v>
      </c>
      <c r="B541" t="str">
        <f t="shared" si="45"/>
        <v>14:00</v>
      </c>
      <c r="C541" t="str">
        <f t="shared" si="46"/>
        <v>17:00</v>
      </c>
      <c r="D541" t="str">
        <f t="shared" si="43"/>
        <v>Entreprise</v>
      </c>
      <c r="E541">
        <f t="shared" si="42"/>
        <v>0</v>
      </c>
      <c r="F541">
        <f>'Fiche formation'!$E$25</f>
        <v>0</v>
      </c>
      <c r="G541">
        <f>Salle!$B$1</f>
        <v>0</v>
      </c>
      <c r="H541" t="str">
        <f>'Fiche formation'!$C$14</f>
        <v>LG3 INFO</v>
      </c>
      <c r="K541" t="str">
        <f>VLOOKUP(A541,'Calendrier 2025-2026'!$AB$7:$AC$37,2,FALSE)</f>
        <v>Entreprise</v>
      </c>
    </row>
    <row r="542" spans="1:11">
      <c r="A542" s="10">
        <f t="shared" si="44"/>
        <v>46140</v>
      </c>
      <c r="B542" t="str">
        <f t="shared" si="45"/>
        <v>08:00</v>
      </c>
      <c r="C542" t="str">
        <f t="shared" si="46"/>
        <v>12:00</v>
      </c>
      <c r="D542" t="str">
        <f t="shared" si="43"/>
        <v>Entreprise</v>
      </c>
      <c r="E542">
        <f t="shared" si="42"/>
        <v>0</v>
      </c>
      <c r="F542">
        <f>'Fiche formation'!$E$25</f>
        <v>0</v>
      </c>
      <c r="G542">
        <f>Salle!$B$1</f>
        <v>0</v>
      </c>
      <c r="H542" t="str">
        <f>'Fiche formation'!$C$14</f>
        <v>LG3 INFO</v>
      </c>
      <c r="K542" t="str">
        <f>VLOOKUP(A542,'Calendrier 2025-2026'!$AB$7:$AC$37,2,FALSE)</f>
        <v>Entreprise</v>
      </c>
    </row>
    <row r="543" spans="1:11">
      <c r="A543" s="10">
        <f t="shared" si="44"/>
        <v>46140</v>
      </c>
      <c r="B543" t="str">
        <f t="shared" si="45"/>
        <v>14:00</v>
      </c>
      <c r="C543" t="str">
        <f t="shared" si="46"/>
        <v>17:00</v>
      </c>
      <c r="D543" t="str">
        <f t="shared" si="43"/>
        <v>Entreprise</v>
      </c>
      <c r="E543">
        <f t="shared" si="42"/>
        <v>0</v>
      </c>
      <c r="F543">
        <f>'Fiche formation'!$E$25</f>
        <v>0</v>
      </c>
      <c r="G543">
        <f>Salle!$B$1</f>
        <v>0</v>
      </c>
      <c r="H543" t="str">
        <f>'Fiche formation'!$C$14</f>
        <v>LG3 INFO</v>
      </c>
      <c r="K543" t="str">
        <f>VLOOKUP(A543,'Calendrier 2025-2026'!$AB$7:$AC$37,2,FALSE)</f>
        <v>Entreprise</v>
      </c>
    </row>
    <row r="544" spans="1:11">
      <c r="A544" s="10">
        <f t="shared" si="44"/>
        <v>46141</v>
      </c>
      <c r="B544" t="str">
        <f t="shared" si="45"/>
        <v>08:00</v>
      </c>
      <c r="C544" t="str">
        <f t="shared" si="46"/>
        <v>12:00</v>
      </c>
      <c r="D544" t="str">
        <f t="shared" si="43"/>
        <v>Entreprise</v>
      </c>
      <c r="E544">
        <f t="shared" si="42"/>
        <v>0</v>
      </c>
      <c r="F544">
        <f>'Fiche formation'!$E$25</f>
        <v>0</v>
      </c>
      <c r="G544">
        <f>Salle!$B$1</f>
        <v>0</v>
      </c>
      <c r="H544" t="str">
        <f>'Fiche formation'!$C$14</f>
        <v>LG3 INFO</v>
      </c>
      <c r="K544" t="str">
        <f>VLOOKUP(A544,'Calendrier 2025-2026'!$AB$7:$AC$37,2,FALSE)</f>
        <v>Entreprise</v>
      </c>
    </row>
    <row r="545" spans="1:11">
      <c r="A545" s="10">
        <f t="shared" si="44"/>
        <v>46141</v>
      </c>
      <c r="B545" t="str">
        <f t="shared" si="45"/>
        <v>14:00</v>
      </c>
      <c r="C545" t="str">
        <f t="shared" si="46"/>
        <v>17:00</v>
      </c>
      <c r="D545" t="str">
        <f t="shared" si="43"/>
        <v>Entreprise</v>
      </c>
      <c r="E545">
        <f t="shared" si="42"/>
        <v>0</v>
      </c>
      <c r="F545">
        <f>'Fiche formation'!$E$25</f>
        <v>0</v>
      </c>
      <c r="G545">
        <f>Salle!$B$1</f>
        <v>0</v>
      </c>
      <c r="H545" t="str">
        <f>'Fiche formation'!$C$14</f>
        <v>LG3 INFO</v>
      </c>
      <c r="K545" t="str">
        <f>VLOOKUP(A545,'Calendrier 2025-2026'!$AB$7:$AC$37,2,FALSE)</f>
        <v>Entreprise</v>
      </c>
    </row>
    <row r="546" spans="1:11">
      <c r="A546" s="10">
        <f t="shared" si="44"/>
        <v>46142</v>
      </c>
      <c r="B546" t="str">
        <f t="shared" si="45"/>
        <v>08:00</v>
      </c>
      <c r="C546" t="str">
        <f t="shared" si="46"/>
        <v>12:00</v>
      </c>
      <c r="D546" t="str">
        <f t="shared" si="43"/>
        <v>Entreprise</v>
      </c>
      <c r="E546">
        <f t="shared" si="42"/>
        <v>0</v>
      </c>
      <c r="F546">
        <f>'Fiche formation'!$E$25</f>
        <v>0</v>
      </c>
      <c r="G546">
        <f>Salle!$B$1</f>
        <v>0</v>
      </c>
      <c r="H546" t="str">
        <f>'Fiche formation'!$C$14</f>
        <v>LG3 INFO</v>
      </c>
      <c r="K546" t="str">
        <f>VLOOKUP(A546,'Calendrier 2025-2026'!$AB$7:$AC$37,2,FALSE)</f>
        <v>Entreprise</v>
      </c>
    </row>
    <row r="547" spans="1:11">
      <c r="A547" s="10">
        <f t="shared" si="44"/>
        <v>46142</v>
      </c>
      <c r="B547" t="str">
        <f t="shared" si="45"/>
        <v>14:00</v>
      </c>
      <c r="C547" t="str">
        <f t="shared" si="46"/>
        <v>17:00</v>
      </c>
      <c r="D547" t="str">
        <f t="shared" si="43"/>
        <v>Entreprise</v>
      </c>
      <c r="E547">
        <f t="shared" si="42"/>
        <v>0</v>
      </c>
      <c r="F547">
        <f>'Fiche formation'!$E$25</f>
        <v>0</v>
      </c>
      <c r="G547">
        <f>Salle!$B$1</f>
        <v>0</v>
      </c>
      <c r="H547" t="str">
        <f>'Fiche formation'!$C$14</f>
        <v>LG3 INFO</v>
      </c>
      <c r="K547" t="str">
        <f>VLOOKUP(A547,'Calendrier 2025-2026'!$AB$7:$AC$37,2,FALSE)</f>
        <v>Entreprise</v>
      </c>
    </row>
    <row r="548" spans="1:11">
      <c r="A548" s="10">
        <f t="shared" si="44"/>
        <v>46143</v>
      </c>
      <c r="B548" t="str">
        <f t="shared" si="45"/>
        <v/>
      </c>
      <c r="C548" t="str">
        <f t="shared" si="46"/>
        <v/>
      </c>
      <c r="D548">
        <f t="shared" si="43"/>
        <v>0</v>
      </c>
      <c r="E548" t="str">
        <f t="shared" si="42"/>
        <v/>
      </c>
      <c r="F548">
        <f>'Fiche formation'!$E$25</f>
        <v>0</v>
      </c>
      <c r="G548">
        <f>Salle!$B$1</f>
        <v>0</v>
      </c>
      <c r="H548" t="str">
        <f>'Fiche formation'!$C$14</f>
        <v>LG3 INFO</v>
      </c>
      <c r="K548">
        <f>VLOOKUP(A548,'Calendrier 2025-2026'!$AE$7:$AF$37,2,FALSE)</f>
        <v>0</v>
      </c>
    </row>
    <row r="549" spans="1:11">
      <c r="A549" s="10">
        <f t="shared" si="44"/>
        <v>46143</v>
      </c>
      <c r="B549" t="str">
        <f t="shared" si="45"/>
        <v/>
      </c>
      <c r="C549" t="str">
        <f t="shared" si="46"/>
        <v/>
      </c>
      <c r="D549">
        <f t="shared" si="43"/>
        <v>0</v>
      </c>
      <c r="E549" t="str">
        <f t="shared" si="42"/>
        <v/>
      </c>
      <c r="F549">
        <f>'Fiche formation'!$E$25</f>
        <v>0</v>
      </c>
      <c r="G549">
        <f>Salle!$B$1</f>
        <v>0</v>
      </c>
      <c r="H549" t="str">
        <f>'Fiche formation'!$C$14</f>
        <v>LG3 INFO</v>
      </c>
      <c r="K549">
        <f>VLOOKUP(A549,'Calendrier 2025-2026'!$AE$7:$AF$37,2,FALSE)</f>
        <v>0</v>
      </c>
    </row>
    <row r="550" spans="1:11">
      <c r="A550" s="10">
        <f t="shared" si="44"/>
        <v>46144</v>
      </c>
      <c r="B550" t="str">
        <f t="shared" si="45"/>
        <v/>
      </c>
      <c r="C550" t="str">
        <f t="shared" si="46"/>
        <v/>
      </c>
      <c r="D550">
        <f t="shared" si="43"/>
        <v>0</v>
      </c>
      <c r="E550" t="str">
        <f t="shared" si="42"/>
        <v/>
      </c>
      <c r="F550">
        <f>'Fiche formation'!$E$25</f>
        <v>0</v>
      </c>
      <c r="G550">
        <f>Salle!$B$1</f>
        <v>0</v>
      </c>
      <c r="H550" t="str">
        <f>'Fiche formation'!$C$14</f>
        <v>LG3 INFO</v>
      </c>
      <c r="K550">
        <f>VLOOKUP(A550,'Calendrier 2025-2026'!$AE$7:$AF$37,2,FALSE)</f>
        <v>0</v>
      </c>
    </row>
    <row r="551" spans="1:11">
      <c r="A551" s="10">
        <f t="shared" si="44"/>
        <v>46144</v>
      </c>
      <c r="B551" t="str">
        <f t="shared" si="45"/>
        <v/>
      </c>
      <c r="C551" t="str">
        <f t="shared" si="46"/>
        <v/>
      </c>
      <c r="D551">
        <f t="shared" si="43"/>
        <v>0</v>
      </c>
      <c r="E551" t="str">
        <f t="shared" si="42"/>
        <v/>
      </c>
      <c r="F551">
        <f>'Fiche formation'!$E$25</f>
        <v>0</v>
      </c>
      <c r="G551">
        <f>Salle!$B$1</f>
        <v>0</v>
      </c>
      <c r="H551" t="str">
        <f>'Fiche formation'!$C$14</f>
        <v>LG3 INFO</v>
      </c>
      <c r="K551">
        <f>VLOOKUP(A551,'Calendrier 2025-2026'!$AE$7:$AF$37,2,FALSE)</f>
        <v>0</v>
      </c>
    </row>
    <row r="552" spans="1:11">
      <c r="A552" s="10">
        <f t="shared" si="44"/>
        <v>46145</v>
      </c>
      <c r="B552" t="str">
        <f t="shared" si="45"/>
        <v/>
      </c>
      <c r="C552" t="str">
        <f t="shared" si="46"/>
        <v/>
      </c>
      <c r="D552">
        <f t="shared" si="43"/>
        <v>0</v>
      </c>
      <c r="E552" t="str">
        <f t="shared" si="42"/>
        <v/>
      </c>
      <c r="F552">
        <f>'Fiche formation'!$E$25</f>
        <v>0</v>
      </c>
      <c r="G552">
        <f>Salle!$B$1</f>
        <v>0</v>
      </c>
      <c r="H552" t="str">
        <f>'Fiche formation'!$C$14</f>
        <v>LG3 INFO</v>
      </c>
      <c r="K552">
        <f>VLOOKUP(A552,'Calendrier 2025-2026'!$AE$7:$AF$37,2,FALSE)</f>
        <v>0</v>
      </c>
    </row>
    <row r="553" spans="1:11">
      <c r="A553" s="10">
        <f t="shared" si="44"/>
        <v>46145</v>
      </c>
      <c r="B553" t="str">
        <f t="shared" si="45"/>
        <v/>
      </c>
      <c r="C553" t="str">
        <f t="shared" si="46"/>
        <v/>
      </c>
      <c r="D553">
        <f t="shared" si="43"/>
        <v>0</v>
      </c>
      <c r="E553" t="str">
        <f t="shared" si="42"/>
        <v/>
      </c>
      <c r="F553">
        <f>'Fiche formation'!$E$25</f>
        <v>0</v>
      </c>
      <c r="G553">
        <f>Salle!$B$1</f>
        <v>0</v>
      </c>
      <c r="H553" t="str">
        <f>'Fiche formation'!$C$14</f>
        <v>LG3 INFO</v>
      </c>
      <c r="K553">
        <f>VLOOKUP(A553,'Calendrier 2025-2026'!$AE$7:$AF$37,2,FALSE)</f>
        <v>0</v>
      </c>
    </row>
    <row r="554" spans="1:11">
      <c r="A554" s="10">
        <f t="shared" si="44"/>
        <v>46146</v>
      </c>
      <c r="B554" t="str">
        <f t="shared" si="45"/>
        <v>08:00</v>
      </c>
      <c r="C554" t="str">
        <f t="shared" si="46"/>
        <v>12:00</v>
      </c>
      <c r="D554" t="str">
        <f t="shared" si="43"/>
        <v>Examens</v>
      </c>
      <c r="E554">
        <f t="shared" si="42"/>
        <v>1</v>
      </c>
      <c r="F554">
        <f>'Fiche formation'!$E$25</f>
        <v>0</v>
      </c>
      <c r="G554">
        <f>Salle!$B$1</f>
        <v>0</v>
      </c>
      <c r="H554" t="str">
        <f>'Fiche formation'!$C$14</f>
        <v>LG3 INFO</v>
      </c>
      <c r="K554" t="str">
        <f>VLOOKUP(A554,'Calendrier 2025-2026'!$AE$7:$AF$37,2,FALSE)</f>
        <v>Examens</v>
      </c>
    </row>
    <row r="555" spans="1:11">
      <c r="A555" s="10">
        <f t="shared" si="44"/>
        <v>46146</v>
      </c>
      <c r="B555" t="str">
        <f t="shared" si="45"/>
        <v>14:00</v>
      </c>
      <c r="C555" t="str">
        <f t="shared" si="46"/>
        <v>17:00</v>
      </c>
      <c r="D555" t="str">
        <f t="shared" si="43"/>
        <v>Examens</v>
      </c>
      <c r="E555">
        <f t="shared" si="42"/>
        <v>1</v>
      </c>
      <c r="F555">
        <f>'Fiche formation'!$E$25</f>
        <v>0</v>
      </c>
      <c r="G555">
        <f>Salle!$B$1</f>
        <v>0</v>
      </c>
      <c r="H555" t="str">
        <f>'Fiche formation'!$C$14</f>
        <v>LG3 INFO</v>
      </c>
      <c r="K555" t="str">
        <f>VLOOKUP(A555,'Calendrier 2025-2026'!$AE$7:$AF$37,2,FALSE)</f>
        <v>Examens</v>
      </c>
    </row>
    <row r="556" spans="1:11">
      <c r="A556" s="10">
        <f t="shared" si="44"/>
        <v>46147</v>
      </c>
      <c r="B556" t="str">
        <f t="shared" si="45"/>
        <v>08:00</v>
      </c>
      <c r="C556" t="str">
        <f t="shared" si="46"/>
        <v>12:00</v>
      </c>
      <c r="D556" t="str">
        <f t="shared" si="43"/>
        <v>Examens</v>
      </c>
      <c r="E556">
        <f t="shared" si="42"/>
        <v>1</v>
      </c>
      <c r="F556">
        <f>'Fiche formation'!$E$25</f>
        <v>0</v>
      </c>
      <c r="G556">
        <f>Salle!$B$1</f>
        <v>0</v>
      </c>
      <c r="H556" t="str">
        <f>'Fiche formation'!$C$14</f>
        <v>LG3 INFO</v>
      </c>
      <c r="K556" t="str">
        <f>VLOOKUP(A556,'Calendrier 2025-2026'!$AE$7:$AF$37,2,FALSE)</f>
        <v>Examens</v>
      </c>
    </row>
    <row r="557" spans="1:11">
      <c r="A557" s="10">
        <f t="shared" si="44"/>
        <v>46147</v>
      </c>
      <c r="B557" t="str">
        <f t="shared" si="45"/>
        <v>14:00</v>
      </c>
      <c r="C557" t="str">
        <f t="shared" si="46"/>
        <v>17:00</v>
      </c>
      <c r="D557" t="str">
        <f t="shared" si="43"/>
        <v>Examens</v>
      </c>
      <c r="E557">
        <f t="shared" si="42"/>
        <v>1</v>
      </c>
      <c r="F557">
        <f>'Fiche formation'!$E$25</f>
        <v>0</v>
      </c>
      <c r="G557">
        <f>Salle!$B$1</f>
        <v>0</v>
      </c>
      <c r="H557" t="str">
        <f>'Fiche formation'!$C$14</f>
        <v>LG3 INFO</v>
      </c>
      <c r="K557" t="str">
        <f>VLOOKUP(A557,'Calendrier 2025-2026'!$AE$7:$AF$37,2,FALSE)</f>
        <v>Examens</v>
      </c>
    </row>
    <row r="558" spans="1:11">
      <c r="A558" s="10">
        <f t="shared" si="44"/>
        <v>46148</v>
      </c>
      <c r="B558" t="str">
        <f t="shared" si="45"/>
        <v>08:00</v>
      </c>
      <c r="C558" t="str">
        <f t="shared" si="46"/>
        <v>12:00</v>
      </c>
      <c r="D558" t="str">
        <f t="shared" si="43"/>
        <v>Examens</v>
      </c>
      <c r="E558">
        <f t="shared" si="42"/>
        <v>1</v>
      </c>
      <c r="F558">
        <f>'Fiche formation'!$E$25</f>
        <v>0</v>
      </c>
      <c r="G558">
        <f>Salle!$B$1</f>
        <v>0</v>
      </c>
      <c r="H558" t="str">
        <f>'Fiche formation'!$C$14</f>
        <v>LG3 INFO</v>
      </c>
      <c r="K558" t="str">
        <f>VLOOKUP(A558,'Calendrier 2025-2026'!$AE$7:$AF$37,2,FALSE)</f>
        <v>Examens</v>
      </c>
    </row>
    <row r="559" spans="1:11">
      <c r="A559" s="10">
        <f t="shared" si="44"/>
        <v>46148</v>
      </c>
      <c r="B559" t="str">
        <f t="shared" si="45"/>
        <v>14:00</v>
      </c>
      <c r="C559" t="str">
        <f t="shared" si="46"/>
        <v>17:00</v>
      </c>
      <c r="D559" t="str">
        <f t="shared" si="43"/>
        <v>Examens</v>
      </c>
      <c r="E559">
        <f t="shared" si="42"/>
        <v>1</v>
      </c>
      <c r="F559">
        <f>'Fiche formation'!$E$25</f>
        <v>0</v>
      </c>
      <c r="G559">
        <f>Salle!$B$1</f>
        <v>0</v>
      </c>
      <c r="H559" t="str">
        <f>'Fiche formation'!$C$14</f>
        <v>LG3 INFO</v>
      </c>
      <c r="K559" t="str">
        <f>VLOOKUP(A559,'Calendrier 2025-2026'!$AE$7:$AF$37,2,FALSE)</f>
        <v>Examens</v>
      </c>
    </row>
    <row r="560" spans="1:11">
      <c r="A560" s="10">
        <f t="shared" si="44"/>
        <v>46149</v>
      </c>
      <c r="B560" t="str">
        <f t="shared" si="45"/>
        <v>08:00</v>
      </c>
      <c r="C560" t="str">
        <f t="shared" si="46"/>
        <v>12:00</v>
      </c>
      <c r="D560" t="str">
        <f t="shared" si="43"/>
        <v>Examens</v>
      </c>
      <c r="E560">
        <f t="shared" si="42"/>
        <v>1</v>
      </c>
      <c r="F560">
        <f>'Fiche formation'!$E$25</f>
        <v>0</v>
      </c>
      <c r="G560">
        <f>Salle!$B$1</f>
        <v>0</v>
      </c>
      <c r="H560" t="str">
        <f>'Fiche formation'!$C$14</f>
        <v>LG3 INFO</v>
      </c>
      <c r="K560" t="str">
        <f>VLOOKUP(A560,'Calendrier 2025-2026'!$AE$7:$AF$37,2,FALSE)</f>
        <v>Examens</v>
      </c>
    </row>
    <row r="561" spans="1:11">
      <c r="A561" s="10">
        <f t="shared" si="44"/>
        <v>46149</v>
      </c>
      <c r="B561" t="str">
        <f t="shared" si="45"/>
        <v>14:00</v>
      </c>
      <c r="C561" t="str">
        <f t="shared" si="46"/>
        <v>17:00</v>
      </c>
      <c r="D561" t="str">
        <f t="shared" si="43"/>
        <v>Examens</v>
      </c>
      <c r="E561">
        <f t="shared" si="42"/>
        <v>1</v>
      </c>
      <c r="F561">
        <f>'Fiche formation'!$E$25</f>
        <v>0</v>
      </c>
      <c r="G561">
        <f>Salle!$B$1</f>
        <v>0</v>
      </c>
      <c r="H561" t="str">
        <f>'Fiche formation'!$C$14</f>
        <v>LG3 INFO</v>
      </c>
      <c r="K561" t="str">
        <f>VLOOKUP(A561,'Calendrier 2025-2026'!$AE$7:$AF$37,2,FALSE)</f>
        <v>Examens</v>
      </c>
    </row>
    <row r="562" spans="1:11">
      <c r="A562" s="10">
        <f t="shared" si="44"/>
        <v>46150</v>
      </c>
      <c r="B562" t="str">
        <f t="shared" si="45"/>
        <v/>
      </c>
      <c r="C562" t="str">
        <f t="shared" si="46"/>
        <v/>
      </c>
      <c r="D562">
        <f t="shared" si="43"/>
        <v>0</v>
      </c>
      <c r="E562" t="str">
        <f t="shared" si="42"/>
        <v/>
      </c>
      <c r="F562">
        <f>'Fiche formation'!$E$25</f>
        <v>0</v>
      </c>
      <c r="G562">
        <f>Salle!$B$1</f>
        <v>0</v>
      </c>
      <c r="H562" t="str">
        <f>'Fiche formation'!$C$14</f>
        <v>LG3 INFO</v>
      </c>
      <c r="K562">
        <f>VLOOKUP(A562,'Calendrier 2025-2026'!$AE$7:$AF$37,2,FALSE)</f>
        <v>0</v>
      </c>
    </row>
    <row r="563" spans="1:11">
      <c r="A563" s="10">
        <f t="shared" si="44"/>
        <v>46150</v>
      </c>
      <c r="B563" t="str">
        <f t="shared" si="45"/>
        <v/>
      </c>
      <c r="C563" t="str">
        <f t="shared" si="46"/>
        <v/>
      </c>
      <c r="D563">
        <f t="shared" si="43"/>
        <v>0</v>
      </c>
      <c r="E563" t="str">
        <f t="shared" si="42"/>
        <v/>
      </c>
      <c r="F563">
        <f>'Fiche formation'!$E$25</f>
        <v>0</v>
      </c>
      <c r="G563">
        <f>Salle!$B$1</f>
        <v>0</v>
      </c>
      <c r="H563" t="str">
        <f>'Fiche formation'!$C$14</f>
        <v>LG3 INFO</v>
      </c>
      <c r="K563">
        <f>VLOOKUP(A563,'Calendrier 2025-2026'!$AE$7:$AF$37,2,FALSE)</f>
        <v>0</v>
      </c>
    </row>
    <row r="564" spans="1:11">
      <c r="A564" s="10">
        <f t="shared" si="44"/>
        <v>46151</v>
      </c>
      <c r="B564" t="str">
        <f t="shared" si="45"/>
        <v/>
      </c>
      <c r="C564" t="str">
        <f t="shared" si="46"/>
        <v/>
      </c>
      <c r="D564">
        <f t="shared" si="43"/>
        <v>0</v>
      </c>
      <c r="E564" t="str">
        <f t="shared" si="42"/>
        <v/>
      </c>
      <c r="F564">
        <f>'Fiche formation'!$E$25</f>
        <v>0</v>
      </c>
      <c r="G564">
        <f>Salle!$B$1</f>
        <v>0</v>
      </c>
      <c r="H564" t="str">
        <f>'Fiche formation'!$C$14</f>
        <v>LG3 INFO</v>
      </c>
      <c r="K564">
        <f>VLOOKUP(A564,'Calendrier 2025-2026'!$AE$7:$AF$37,2,FALSE)</f>
        <v>0</v>
      </c>
    </row>
    <row r="565" spans="1:11">
      <c r="A565" s="10">
        <f t="shared" si="44"/>
        <v>46151</v>
      </c>
      <c r="B565" t="str">
        <f t="shared" si="45"/>
        <v/>
      </c>
      <c r="C565" t="str">
        <f t="shared" si="46"/>
        <v/>
      </c>
      <c r="D565">
        <f t="shared" si="43"/>
        <v>0</v>
      </c>
      <c r="E565" t="str">
        <f t="shared" si="42"/>
        <v/>
      </c>
      <c r="F565">
        <f>'Fiche formation'!$E$25</f>
        <v>0</v>
      </c>
      <c r="G565">
        <f>Salle!$B$1</f>
        <v>0</v>
      </c>
      <c r="H565" t="str">
        <f>'Fiche formation'!$C$14</f>
        <v>LG3 INFO</v>
      </c>
      <c r="K565">
        <f>VLOOKUP(A565,'Calendrier 2025-2026'!$AE$7:$AF$37,2,FALSE)</f>
        <v>0</v>
      </c>
    </row>
    <row r="566" spans="1:11">
      <c r="A566" s="10">
        <f t="shared" si="44"/>
        <v>46152</v>
      </c>
      <c r="B566" t="str">
        <f t="shared" si="45"/>
        <v/>
      </c>
      <c r="C566" t="str">
        <f t="shared" si="46"/>
        <v/>
      </c>
      <c r="D566">
        <f t="shared" si="43"/>
        <v>0</v>
      </c>
      <c r="E566" t="str">
        <f t="shared" si="42"/>
        <v/>
      </c>
      <c r="F566">
        <f>'Fiche formation'!$E$25</f>
        <v>0</v>
      </c>
      <c r="G566">
        <f>Salle!$B$1</f>
        <v>0</v>
      </c>
      <c r="H566" t="str">
        <f>'Fiche formation'!$C$14</f>
        <v>LG3 INFO</v>
      </c>
      <c r="K566">
        <f>VLOOKUP(A566,'Calendrier 2025-2026'!$AE$7:$AF$37,2,FALSE)</f>
        <v>0</v>
      </c>
    </row>
    <row r="567" spans="1:11">
      <c r="A567" s="10">
        <f t="shared" si="44"/>
        <v>46152</v>
      </c>
      <c r="B567" t="str">
        <f t="shared" si="45"/>
        <v/>
      </c>
      <c r="C567" t="str">
        <f t="shared" si="46"/>
        <v/>
      </c>
      <c r="D567">
        <f t="shared" si="43"/>
        <v>0</v>
      </c>
      <c r="E567" t="str">
        <f t="shared" si="42"/>
        <v/>
      </c>
      <c r="F567">
        <f>'Fiche formation'!$E$25</f>
        <v>0</v>
      </c>
      <c r="G567">
        <f>Salle!$B$1</f>
        <v>0</v>
      </c>
      <c r="H567" t="str">
        <f>'Fiche formation'!$C$14</f>
        <v>LG3 INFO</v>
      </c>
      <c r="K567">
        <f>VLOOKUP(A567,'Calendrier 2025-2026'!$AE$7:$AF$37,2,FALSE)</f>
        <v>0</v>
      </c>
    </row>
    <row r="568" spans="1:11">
      <c r="A568" s="10">
        <f t="shared" si="44"/>
        <v>46153</v>
      </c>
      <c r="B568" t="str">
        <f t="shared" si="45"/>
        <v>08:00</v>
      </c>
      <c r="C568" t="str">
        <f t="shared" si="46"/>
        <v>12:00</v>
      </c>
      <c r="D568" t="str">
        <f t="shared" si="43"/>
        <v>Examens</v>
      </c>
      <c r="E568">
        <f t="shared" si="42"/>
        <v>1</v>
      </c>
      <c r="F568">
        <f>'Fiche formation'!$E$25</f>
        <v>0</v>
      </c>
      <c r="G568">
        <f>Salle!$B$1</f>
        <v>0</v>
      </c>
      <c r="H568" t="str">
        <f>'Fiche formation'!$C$14</f>
        <v>LG3 INFO</v>
      </c>
      <c r="K568" t="str">
        <f>VLOOKUP(A568,'Calendrier 2025-2026'!$AE$7:$AF$37,2,FALSE)</f>
        <v>Examens</v>
      </c>
    </row>
    <row r="569" spans="1:11">
      <c r="A569" s="10">
        <f t="shared" si="44"/>
        <v>46153</v>
      </c>
      <c r="B569" t="str">
        <f t="shared" si="45"/>
        <v>14:00</v>
      </c>
      <c r="C569" t="str">
        <f t="shared" si="46"/>
        <v>17:00</v>
      </c>
      <c r="D569" t="str">
        <f t="shared" si="43"/>
        <v>Examens</v>
      </c>
      <c r="E569">
        <f t="shared" si="42"/>
        <v>1</v>
      </c>
      <c r="F569">
        <f>'Fiche formation'!$E$25</f>
        <v>0</v>
      </c>
      <c r="G569">
        <f>Salle!$B$1</f>
        <v>0</v>
      </c>
      <c r="H569" t="str">
        <f>'Fiche formation'!$C$14</f>
        <v>LG3 INFO</v>
      </c>
      <c r="K569" t="str">
        <f>VLOOKUP(A569,'Calendrier 2025-2026'!$AE$7:$AF$37,2,FALSE)</f>
        <v>Examens</v>
      </c>
    </row>
    <row r="570" spans="1:11">
      <c r="A570" s="10">
        <f t="shared" si="44"/>
        <v>46154</v>
      </c>
      <c r="B570" t="str">
        <f t="shared" si="45"/>
        <v>08:00</v>
      </c>
      <c r="C570" t="str">
        <f t="shared" si="46"/>
        <v>12:00</v>
      </c>
      <c r="D570" t="str">
        <f t="shared" si="43"/>
        <v>Examens</v>
      </c>
      <c r="E570">
        <f t="shared" si="42"/>
        <v>1</v>
      </c>
      <c r="F570">
        <f>'Fiche formation'!$E$25</f>
        <v>0</v>
      </c>
      <c r="G570">
        <f>Salle!$B$1</f>
        <v>0</v>
      </c>
      <c r="H570" t="str">
        <f>'Fiche formation'!$C$14</f>
        <v>LG3 INFO</v>
      </c>
      <c r="K570" t="str">
        <f>VLOOKUP(A570,'Calendrier 2025-2026'!$AE$7:$AF$37,2,FALSE)</f>
        <v>Examens</v>
      </c>
    </row>
    <row r="571" spans="1:11">
      <c r="A571" s="10">
        <f t="shared" si="44"/>
        <v>46154</v>
      </c>
      <c r="B571" t="str">
        <f t="shared" si="45"/>
        <v>14:00</v>
      </c>
      <c r="C571" t="str">
        <f t="shared" si="46"/>
        <v>17:00</v>
      </c>
      <c r="D571" t="str">
        <f t="shared" si="43"/>
        <v>Examens</v>
      </c>
      <c r="E571">
        <f t="shared" si="42"/>
        <v>1</v>
      </c>
      <c r="F571">
        <f>'Fiche formation'!$E$25</f>
        <v>0</v>
      </c>
      <c r="G571">
        <f>Salle!$B$1</f>
        <v>0</v>
      </c>
      <c r="H571" t="str">
        <f>'Fiche formation'!$C$14</f>
        <v>LG3 INFO</v>
      </c>
      <c r="K571" t="str">
        <f>VLOOKUP(A571,'Calendrier 2025-2026'!$AE$7:$AF$37,2,FALSE)</f>
        <v>Examens</v>
      </c>
    </row>
    <row r="572" spans="1:11">
      <c r="A572" s="10">
        <f t="shared" si="44"/>
        <v>46155</v>
      </c>
      <c r="B572" t="str">
        <f t="shared" si="45"/>
        <v>08:00</v>
      </c>
      <c r="C572" t="str">
        <f t="shared" si="46"/>
        <v>12:00</v>
      </c>
      <c r="D572" t="str">
        <f t="shared" si="43"/>
        <v>Examens</v>
      </c>
      <c r="E572">
        <f t="shared" si="42"/>
        <v>1</v>
      </c>
      <c r="F572">
        <f>'Fiche formation'!$E$25</f>
        <v>0</v>
      </c>
      <c r="G572">
        <f>Salle!$B$1</f>
        <v>0</v>
      </c>
      <c r="H572" t="str">
        <f>'Fiche formation'!$C$14</f>
        <v>LG3 INFO</v>
      </c>
      <c r="K572" t="str">
        <f>VLOOKUP(A572,'Calendrier 2025-2026'!$AE$7:$AF$37,2,FALSE)</f>
        <v>Examens</v>
      </c>
    </row>
    <row r="573" spans="1:11">
      <c r="A573" s="10">
        <f t="shared" si="44"/>
        <v>46155</v>
      </c>
      <c r="B573" t="str">
        <f t="shared" si="45"/>
        <v>14:00</v>
      </c>
      <c r="C573" t="str">
        <f t="shared" si="46"/>
        <v>17:00</v>
      </c>
      <c r="D573" t="str">
        <f t="shared" si="43"/>
        <v>Examens</v>
      </c>
      <c r="E573">
        <f t="shared" si="42"/>
        <v>1</v>
      </c>
      <c r="F573">
        <f>'Fiche formation'!$E$25</f>
        <v>0</v>
      </c>
      <c r="G573">
        <f>Salle!$B$1</f>
        <v>0</v>
      </c>
      <c r="H573" t="str">
        <f>'Fiche formation'!$C$14</f>
        <v>LG3 INFO</v>
      </c>
      <c r="K573" t="str">
        <f>VLOOKUP(A573,'Calendrier 2025-2026'!$AE$7:$AF$37,2,FALSE)</f>
        <v>Examens</v>
      </c>
    </row>
    <row r="574" spans="1:11">
      <c r="A574" s="10">
        <f t="shared" si="44"/>
        <v>46156</v>
      </c>
      <c r="B574" t="str">
        <f t="shared" si="45"/>
        <v/>
      </c>
      <c r="C574" t="str">
        <f t="shared" si="46"/>
        <v/>
      </c>
      <c r="D574">
        <f t="shared" si="43"/>
        <v>0</v>
      </c>
      <c r="E574" t="str">
        <f t="shared" si="42"/>
        <v/>
      </c>
      <c r="F574">
        <f>'Fiche formation'!$E$25</f>
        <v>0</v>
      </c>
      <c r="G574">
        <f>Salle!$B$1</f>
        <v>0</v>
      </c>
      <c r="H574" t="str">
        <f>'Fiche formation'!$C$14</f>
        <v>LG3 INFO</v>
      </c>
      <c r="K574">
        <f>VLOOKUP(A574,'Calendrier 2025-2026'!$AE$7:$AF$37,2,FALSE)</f>
        <v>0</v>
      </c>
    </row>
    <row r="575" spans="1:11">
      <c r="A575" s="10">
        <f t="shared" si="44"/>
        <v>46156</v>
      </c>
      <c r="B575" t="str">
        <f t="shared" si="45"/>
        <v/>
      </c>
      <c r="C575" t="str">
        <f t="shared" si="46"/>
        <v/>
      </c>
      <c r="D575">
        <f t="shared" si="43"/>
        <v>0</v>
      </c>
      <c r="E575" t="str">
        <f t="shared" si="42"/>
        <v/>
      </c>
      <c r="F575">
        <f>'Fiche formation'!$E$25</f>
        <v>0</v>
      </c>
      <c r="G575">
        <f>Salle!$B$1</f>
        <v>0</v>
      </c>
      <c r="H575" t="str">
        <f>'Fiche formation'!$C$14</f>
        <v>LG3 INFO</v>
      </c>
      <c r="K575">
        <f>VLOOKUP(A575,'Calendrier 2025-2026'!$AE$7:$AF$37,2,FALSE)</f>
        <v>0</v>
      </c>
    </row>
    <row r="576" spans="1:11">
      <c r="A576" s="10">
        <f t="shared" si="44"/>
        <v>46157</v>
      </c>
      <c r="B576" t="str">
        <f t="shared" si="45"/>
        <v>08:00</v>
      </c>
      <c r="C576" t="str">
        <f t="shared" si="46"/>
        <v>12:00</v>
      </c>
      <c r="D576" t="str">
        <f t="shared" si="43"/>
        <v>Examens</v>
      </c>
      <c r="E576">
        <f t="shared" ref="E576:E639" si="47">IF(K576=0,"",IF(OR(K576="Entreprise",K576="Révisions"),0,1))</f>
        <v>1</v>
      </c>
      <c r="F576">
        <f>'Fiche formation'!$E$25</f>
        <v>0</v>
      </c>
      <c r="G576">
        <f>Salle!$B$1</f>
        <v>0</v>
      </c>
      <c r="H576" t="str">
        <f>'Fiche formation'!$C$14</f>
        <v>LG3 INFO</v>
      </c>
      <c r="K576" t="str">
        <f>VLOOKUP(A576,'Calendrier 2025-2026'!$AE$7:$AF$37,2,FALSE)</f>
        <v>Examens</v>
      </c>
    </row>
    <row r="577" spans="1:11">
      <c r="A577" s="10">
        <f t="shared" si="44"/>
        <v>46157</v>
      </c>
      <c r="B577" t="str">
        <f t="shared" si="45"/>
        <v>14:00</v>
      </c>
      <c r="C577" t="str">
        <f t="shared" si="46"/>
        <v>17:00</v>
      </c>
      <c r="D577" t="str">
        <f t="shared" ref="D577:D640" si="48">K577</f>
        <v>Examens</v>
      </c>
      <c r="E577">
        <f t="shared" si="47"/>
        <v>1</v>
      </c>
      <c r="F577">
        <f>'Fiche formation'!$E$25</f>
        <v>0</v>
      </c>
      <c r="G577">
        <f>Salle!$B$1</f>
        <v>0</v>
      </c>
      <c r="H577" t="str">
        <f>'Fiche formation'!$C$14</f>
        <v>LG3 INFO</v>
      </c>
      <c r="K577" t="str">
        <f>VLOOKUP(A577,'Calendrier 2025-2026'!$AE$7:$AF$37,2,FALSE)</f>
        <v>Examens</v>
      </c>
    </row>
    <row r="578" spans="1:11">
      <c r="A578" s="10">
        <f t="shared" ref="A578:A641" si="49">IF(A577=A576,A577+1,A577)</f>
        <v>46158</v>
      </c>
      <c r="B578" t="str">
        <f t="shared" si="45"/>
        <v/>
      </c>
      <c r="C578" t="str">
        <f t="shared" si="46"/>
        <v/>
      </c>
      <c r="D578">
        <f t="shared" si="48"/>
        <v>0</v>
      </c>
      <c r="E578" t="str">
        <f t="shared" si="47"/>
        <v/>
      </c>
      <c r="F578">
        <f>'Fiche formation'!$E$25</f>
        <v>0</v>
      </c>
      <c r="G578">
        <f>Salle!$B$1</f>
        <v>0</v>
      </c>
      <c r="H578" t="str">
        <f>'Fiche formation'!$C$14</f>
        <v>LG3 INFO</v>
      </c>
      <c r="K578">
        <f>VLOOKUP(A578,'Calendrier 2025-2026'!$AE$7:$AF$37,2,FALSE)</f>
        <v>0</v>
      </c>
    </row>
    <row r="579" spans="1:11">
      <c r="A579" s="10">
        <f t="shared" si="49"/>
        <v>46158</v>
      </c>
      <c r="B579" t="str">
        <f t="shared" ref="B579:B642" si="50">IF(K579=0,"",IF($A579=$A578,"14:00","08:00"))</f>
        <v/>
      </c>
      <c r="C579" t="str">
        <f t="shared" ref="C579:C642" si="51">IF(K579=0,"",IF($A579=$A578,"17:00","12:00"))</f>
        <v/>
      </c>
      <c r="D579">
        <f t="shared" si="48"/>
        <v>0</v>
      </c>
      <c r="E579" t="str">
        <f t="shared" si="47"/>
        <v/>
      </c>
      <c r="F579">
        <f>'Fiche formation'!$E$25</f>
        <v>0</v>
      </c>
      <c r="G579">
        <f>Salle!$B$1</f>
        <v>0</v>
      </c>
      <c r="H579" t="str">
        <f>'Fiche formation'!$C$14</f>
        <v>LG3 INFO</v>
      </c>
      <c r="K579">
        <f>VLOOKUP(A579,'Calendrier 2025-2026'!$AE$7:$AF$37,2,FALSE)</f>
        <v>0</v>
      </c>
    </row>
    <row r="580" spans="1:11">
      <c r="A580" s="10">
        <f t="shared" si="49"/>
        <v>46159</v>
      </c>
      <c r="B580" t="str">
        <f t="shared" si="50"/>
        <v/>
      </c>
      <c r="C580" t="str">
        <f t="shared" si="51"/>
        <v/>
      </c>
      <c r="D580">
        <f t="shared" si="48"/>
        <v>0</v>
      </c>
      <c r="E580" t="str">
        <f t="shared" si="47"/>
        <v/>
      </c>
      <c r="F580">
        <f>'Fiche formation'!$E$25</f>
        <v>0</v>
      </c>
      <c r="G580">
        <f>Salle!$B$1</f>
        <v>0</v>
      </c>
      <c r="H580" t="str">
        <f>'Fiche formation'!$C$14</f>
        <v>LG3 INFO</v>
      </c>
      <c r="K580">
        <f>VLOOKUP(A580,'Calendrier 2025-2026'!$AE$7:$AF$37,2,FALSE)</f>
        <v>0</v>
      </c>
    </row>
    <row r="581" spans="1:11">
      <c r="A581" s="10">
        <f t="shared" si="49"/>
        <v>46159</v>
      </c>
      <c r="B581" t="str">
        <f t="shared" si="50"/>
        <v/>
      </c>
      <c r="C581" t="str">
        <f t="shared" si="51"/>
        <v/>
      </c>
      <c r="D581">
        <f t="shared" si="48"/>
        <v>0</v>
      </c>
      <c r="E581" t="str">
        <f t="shared" si="47"/>
        <v/>
      </c>
      <c r="F581">
        <f>'Fiche formation'!$E$25</f>
        <v>0</v>
      </c>
      <c r="G581">
        <f>Salle!$B$1</f>
        <v>0</v>
      </c>
      <c r="H581" t="str">
        <f>'Fiche formation'!$C$14</f>
        <v>LG3 INFO</v>
      </c>
      <c r="K581">
        <f>VLOOKUP(A581,'Calendrier 2025-2026'!$AE$7:$AF$37,2,FALSE)</f>
        <v>0</v>
      </c>
    </row>
    <row r="582" spans="1:11">
      <c r="A582" s="10">
        <f t="shared" si="49"/>
        <v>46160</v>
      </c>
      <c r="B582" t="str">
        <f t="shared" si="50"/>
        <v>08:00</v>
      </c>
      <c r="C582" t="str">
        <f t="shared" si="51"/>
        <v>12:00</v>
      </c>
      <c r="D582" t="str">
        <f t="shared" si="48"/>
        <v>Entreprise</v>
      </c>
      <c r="E582">
        <f t="shared" si="47"/>
        <v>0</v>
      </c>
      <c r="F582">
        <f>'Fiche formation'!$E$25</f>
        <v>0</v>
      </c>
      <c r="G582">
        <f>Salle!$B$1</f>
        <v>0</v>
      </c>
      <c r="H582" t="str">
        <f>'Fiche formation'!$C$14</f>
        <v>LG3 INFO</v>
      </c>
      <c r="K582" t="str">
        <f>VLOOKUP(A582,'Calendrier 2025-2026'!$AE$7:$AF$37,2,FALSE)</f>
        <v>Entreprise</v>
      </c>
    </row>
    <row r="583" spans="1:11">
      <c r="A583" s="10">
        <f t="shared" si="49"/>
        <v>46160</v>
      </c>
      <c r="B583" t="str">
        <f t="shared" si="50"/>
        <v>14:00</v>
      </c>
      <c r="C583" t="str">
        <f t="shared" si="51"/>
        <v>17:00</v>
      </c>
      <c r="D583" t="str">
        <f t="shared" si="48"/>
        <v>Entreprise</v>
      </c>
      <c r="E583">
        <f t="shared" si="47"/>
        <v>0</v>
      </c>
      <c r="F583">
        <f>'Fiche formation'!$E$25</f>
        <v>0</v>
      </c>
      <c r="G583">
        <f>Salle!$B$1</f>
        <v>0</v>
      </c>
      <c r="H583" t="str">
        <f>'Fiche formation'!$C$14</f>
        <v>LG3 INFO</v>
      </c>
      <c r="K583" t="str">
        <f>VLOOKUP(A583,'Calendrier 2025-2026'!$AE$7:$AF$37,2,FALSE)</f>
        <v>Entreprise</v>
      </c>
    </row>
    <row r="584" spans="1:11">
      <c r="A584" s="10">
        <f t="shared" si="49"/>
        <v>46161</v>
      </c>
      <c r="B584" t="str">
        <f t="shared" si="50"/>
        <v>08:00</v>
      </c>
      <c r="C584" t="str">
        <f t="shared" si="51"/>
        <v>12:00</v>
      </c>
      <c r="D584" t="str">
        <f t="shared" si="48"/>
        <v>Entreprise</v>
      </c>
      <c r="E584">
        <f t="shared" si="47"/>
        <v>0</v>
      </c>
      <c r="F584">
        <f>'Fiche formation'!$E$25</f>
        <v>0</v>
      </c>
      <c r="G584">
        <f>Salle!$B$1</f>
        <v>0</v>
      </c>
      <c r="H584" t="str">
        <f>'Fiche formation'!$C$14</f>
        <v>LG3 INFO</v>
      </c>
      <c r="K584" t="str">
        <f>VLOOKUP(A584,'Calendrier 2025-2026'!$AE$7:$AF$37,2,FALSE)</f>
        <v>Entreprise</v>
      </c>
    </row>
    <row r="585" spans="1:11">
      <c r="A585" s="10">
        <f t="shared" si="49"/>
        <v>46161</v>
      </c>
      <c r="B585" t="str">
        <f t="shared" si="50"/>
        <v>14:00</v>
      </c>
      <c r="C585" t="str">
        <f t="shared" si="51"/>
        <v>17:00</v>
      </c>
      <c r="D585" t="str">
        <f t="shared" si="48"/>
        <v>Entreprise</v>
      </c>
      <c r="E585">
        <f t="shared" si="47"/>
        <v>0</v>
      </c>
      <c r="F585">
        <f>'Fiche formation'!$E$25</f>
        <v>0</v>
      </c>
      <c r="G585">
        <f>Salle!$B$1</f>
        <v>0</v>
      </c>
      <c r="H585" t="str">
        <f>'Fiche formation'!$C$14</f>
        <v>LG3 INFO</v>
      </c>
      <c r="K585" t="str">
        <f>VLOOKUP(A585,'Calendrier 2025-2026'!$AE$7:$AF$37,2,FALSE)</f>
        <v>Entreprise</v>
      </c>
    </row>
    <row r="586" spans="1:11">
      <c r="A586" s="10">
        <f t="shared" si="49"/>
        <v>46162</v>
      </c>
      <c r="B586" t="str">
        <f t="shared" si="50"/>
        <v>08:00</v>
      </c>
      <c r="C586" t="str">
        <f t="shared" si="51"/>
        <v>12:00</v>
      </c>
      <c r="D586" t="str">
        <f t="shared" si="48"/>
        <v>Entreprise</v>
      </c>
      <c r="E586">
        <f t="shared" si="47"/>
        <v>0</v>
      </c>
      <c r="F586">
        <f>'Fiche formation'!$E$25</f>
        <v>0</v>
      </c>
      <c r="G586">
        <f>Salle!$B$1</f>
        <v>0</v>
      </c>
      <c r="H586" t="str">
        <f>'Fiche formation'!$C$14</f>
        <v>LG3 INFO</v>
      </c>
      <c r="K586" t="str">
        <f>VLOOKUP(A586,'Calendrier 2025-2026'!$AE$7:$AF$37,2,FALSE)</f>
        <v>Entreprise</v>
      </c>
    </row>
    <row r="587" spans="1:11">
      <c r="A587" s="10">
        <f t="shared" si="49"/>
        <v>46162</v>
      </c>
      <c r="B587" t="str">
        <f t="shared" si="50"/>
        <v>14:00</v>
      </c>
      <c r="C587" t="str">
        <f t="shared" si="51"/>
        <v>17:00</v>
      </c>
      <c r="D587" t="str">
        <f t="shared" si="48"/>
        <v>Entreprise</v>
      </c>
      <c r="E587">
        <f t="shared" si="47"/>
        <v>0</v>
      </c>
      <c r="F587">
        <f>'Fiche formation'!$E$25</f>
        <v>0</v>
      </c>
      <c r="G587">
        <f>Salle!$B$1</f>
        <v>0</v>
      </c>
      <c r="H587" t="str">
        <f>'Fiche formation'!$C$14</f>
        <v>LG3 INFO</v>
      </c>
      <c r="K587" t="str">
        <f>VLOOKUP(A587,'Calendrier 2025-2026'!$AE$7:$AF$37,2,FALSE)</f>
        <v>Entreprise</v>
      </c>
    </row>
    <row r="588" spans="1:11">
      <c r="A588" s="10">
        <f t="shared" si="49"/>
        <v>46163</v>
      </c>
      <c r="B588" t="str">
        <f t="shared" si="50"/>
        <v>08:00</v>
      </c>
      <c r="C588" t="str">
        <f t="shared" si="51"/>
        <v>12:00</v>
      </c>
      <c r="D588" t="str">
        <f t="shared" si="48"/>
        <v>Entreprise</v>
      </c>
      <c r="E588">
        <f t="shared" si="47"/>
        <v>0</v>
      </c>
      <c r="F588">
        <f>'Fiche formation'!$E$25</f>
        <v>0</v>
      </c>
      <c r="G588">
        <f>Salle!$B$1</f>
        <v>0</v>
      </c>
      <c r="H588" t="str">
        <f>'Fiche formation'!$C$14</f>
        <v>LG3 INFO</v>
      </c>
      <c r="K588" t="str">
        <f>VLOOKUP(A588,'Calendrier 2025-2026'!$AE$7:$AF$37,2,FALSE)</f>
        <v>Entreprise</v>
      </c>
    </row>
    <row r="589" spans="1:11">
      <c r="A589" s="10">
        <f t="shared" si="49"/>
        <v>46163</v>
      </c>
      <c r="B589" t="str">
        <f t="shared" si="50"/>
        <v>14:00</v>
      </c>
      <c r="C589" t="str">
        <f t="shared" si="51"/>
        <v>17:00</v>
      </c>
      <c r="D589" t="str">
        <f t="shared" si="48"/>
        <v>Entreprise</v>
      </c>
      <c r="E589">
        <f t="shared" si="47"/>
        <v>0</v>
      </c>
      <c r="F589">
        <f>'Fiche formation'!$E$25</f>
        <v>0</v>
      </c>
      <c r="G589">
        <f>Salle!$B$1</f>
        <v>0</v>
      </c>
      <c r="H589" t="str">
        <f>'Fiche formation'!$C$14</f>
        <v>LG3 INFO</v>
      </c>
      <c r="K589" t="str">
        <f>VLOOKUP(A589,'Calendrier 2025-2026'!$AE$7:$AF$37,2,FALSE)</f>
        <v>Entreprise</v>
      </c>
    </row>
    <row r="590" spans="1:11">
      <c r="A590" s="10">
        <f t="shared" si="49"/>
        <v>46164</v>
      </c>
      <c r="B590" t="str">
        <f t="shared" si="50"/>
        <v>08:00</v>
      </c>
      <c r="C590" t="str">
        <f t="shared" si="51"/>
        <v>12:00</v>
      </c>
      <c r="D590" t="str">
        <f t="shared" si="48"/>
        <v>Entreprise</v>
      </c>
      <c r="E590">
        <f t="shared" si="47"/>
        <v>0</v>
      </c>
      <c r="F590">
        <f>'Fiche formation'!$E$25</f>
        <v>0</v>
      </c>
      <c r="G590">
        <f>Salle!$B$1</f>
        <v>0</v>
      </c>
      <c r="H590" t="str">
        <f>'Fiche formation'!$C$14</f>
        <v>LG3 INFO</v>
      </c>
      <c r="K590" t="str">
        <f>VLOOKUP(A590,'Calendrier 2025-2026'!$AE$7:$AF$37,2,FALSE)</f>
        <v>Entreprise</v>
      </c>
    </row>
    <row r="591" spans="1:11">
      <c r="A591" s="10">
        <f t="shared" si="49"/>
        <v>46164</v>
      </c>
      <c r="B591" t="str">
        <f t="shared" si="50"/>
        <v>14:00</v>
      </c>
      <c r="C591" t="str">
        <f t="shared" si="51"/>
        <v>17:00</v>
      </c>
      <c r="D591" t="str">
        <f t="shared" si="48"/>
        <v>Entreprise</v>
      </c>
      <c r="E591">
        <f t="shared" si="47"/>
        <v>0</v>
      </c>
      <c r="F591">
        <f>'Fiche formation'!$E$25</f>
        <v>0</v>
      </c>
      <c r="G591">
        <f>Salle!$B$1</f>
        <v>0</v>
      </c>
      <c r="H591" t="str">
        <f>'Fiche formation'!$C$14</f>
        <v>LG3 INFO</v>
      </c>
      <c r="K591" t="str">
        <f>VLOOKUP(A591,'Calendrier 2025-2026'!$AE$7:$AF$37,2,FALSE)</f>
        <v>Entreprise</v>
      </c>
    </row>
    <row r="592" spans="1:11">
      <c r="A592" s="10">
        <f t="shared" si="49"/>
        <v>46165</v>
      </c>
      <c r="B592" t="str">
        <f t="shared" si="50"/>
        <v/>
      </c>
      <c r="C592" t="str">
        <f t="shared" si="51"/>
        <v/>
      </c>
      <c r="D592">
        <f t="shared" si="48"/>
        <v>0</v>
      </c>
      <c r="E592" t="str">
        <f t="shared" si="47"/>
        <v/>
      </c>
      <c r="F592">
        <f>'Fiche formation'!$E$25</f>
        <v>0</v>
      </c>
      <c r="G592">
        <f>Salle!$B$1</f>
        <v>0</v>
      </c>
      <c r="H592" t="str">
        <f>'Fiche formation'!$C$14</f>
        <v>LG3 INFO</v>
      </c>
      <c r="K592">
        <f>VLOOKUP(A592,'Calendrier 2025-2026'!$AE$7:$AF$37,2,FALSE)</f>
        <v>0</v>
      </c>
    </row>
    <row r="593" spans="1:11">
      <c r="A593" s="10">
        <f t="shared" si="49"/>
        <v>46165</v>
      </c>
      <c r="B593" t="str">
        <f t="shared" si="50"/>
        <v/>
      </c>
      <c r="C593" t="str">
        <f t="shared" si="51"/>
        <v/>
      </c>
      <c r="D593">
        <f t="shared" si="48"/>
        <v>0</v>
      </c>
      <c r="E593" t="str">
        <f t="shared" si="47"/>
        <v/>
      </c>
      <c r="F593">
        <f>'Fiche formation'!$E$25</f>
        <v>0</v>
      </c>
      <c r="G593">
        <f>Salle!$B$1</f>
        <v>0</v>
      </c>
      <c r="H593" t="str">
        <f>'Fiche formation'!$C$14</f>
        <v>LG3 INFO</v>
      </c>
      <c r="K593">
        <f>VLOOKUP(A593,'Calendrier 2025-2026'!$AE$7:$AF$37,2,FALSE)</f>
        <v>0</v>
      </c>
    </row>
    <row r="594" spans="1:11">
      <c r="A594" s="10">
        <f t="shared" si="49"/>
        <v>46166</v>
      </c>
      <c r="B594" t="str">
        <f t="shared" si="50"/>
        <v/>
      </c>
      <c r="C594" t="str">
        <f t="shared" si="51"/>
        <v/>
      </c>
      <c r="D594">
        <f t="shared" si="48"/>
        <v>0</v>
      </c>
      <c r="E594" t="str">
        <f t="shared" si="47"/>
        <v/>
      </c>
      <c r="F594">
        <f>'Fiche formation'!$E$25</f>
        <v>0</v>
      </c>
      <c r="G594">
        <f>Salle!$B$1</f>
        <v>0</v>
      </c>
      <c r="H594" t="str">
        <f>'Fiche formation'!$C$14</f>
        <v>LG3 INFO</v>
      </c>
      <c r="K594">
        <f>VLOOKUP(A594,'Calendrier 2025-2026'!$AE$7:$AF$37,2,FALSE)</f>
        <v>0</v>
      </c>
    </row>
    <row r="595" spans="1:11">
      <c r="A595" s="10">
        <f t="shared" si="49"/>
        <v>46166</v>
      </c>
      <c r="B595" t="str">
        <f t="shared" si="50"/>
        <v/>
      </c>
      <c r="C595" t="str">
        <f t="shared" si="51"/>
        <v/>
      </c>
      <c r="D595">
        <f t="shared" si="48"/>
        <v>0</v>
      </c>
      <c r="E595" t="str">
        <f t="shared" si="47"/>
        <v/>
      </c>
      <c r="F595">
        <f>'Fiche formation'!$E$25</f>
        <v>0</v>
      </c>
      <c r="G595">
        <f>Salle!$B$1</f>
        <v>0</v>
      </c>
      <c r="H595" t="str">
        <f>'Fiche formation'!$C$14</f>
        <v>LG3 INFO</v>
      </c>
      <c r="K595">
        <f>VLOOKUP(A595,'Calendrier 2025-2026'!$AE$7:$AF$37,2,FALSE)</f>
        <v>0</v>
      </c>
    </row>
    <row r="596" spans="1:11">
      <c r="A596" s="10">
        <f t="shared" si="49"/>
        <v>46167</v>
      </c>
      <c r="B596" t="str">
        <f t="shared" si="50"/>
        <v/>
      </c>
      <c r="C596" t="str">
        <f t="shared" si="51"/>
        <v/>
      </c>
      <c r="D596">
        <f t="shared" si="48"/>
        <v>0</v>
      </c>
      <c r="E596" t="str">
        <f t="shared" si="47"/>
        <v/>
      </c>
      <c r="F596">
        <f>'Fiche formation'!$E$25</f>
        <v>0</v>
      </c>
      <c r="G596">
        <f>Salle!$B$1</f>
        <v>0</v>
      </c>
      <c r="H596" t="str">
        <f>'Fiche formation'!$C$14</f>
        <v>LG3 INFO</v>
      </c>
      <c r="K596">
        <f>VLOOKUP(A596,'Calendrier 2025-2026'!$AE$7:$AF$37,2,FALSE)</f>
        <v>0</v>
      </c>
    </row>
    <row r="597" spans="1:11">
      <c r="A597" s="10">
        <f t="shared" si="49"/>
        <v>46167</v>
      </c>
      <c r="B597" t="str">
        <f t="shared" si="50"/>
        <v/>
      </c>
      <c r="C597" t="str">
        <f t="shared" si="51"/>
        <v/>
      </c>
      <c r="D597">
        <f t="shared" si="48"/>
        <v>0</v>
      </c>
      <c r="E597" t="str">
        <f t="shared" si="47"/>
        <v/>
      </c>
      <c r="F597">
        <f>'Fiche formation'!$E$25</f>
        <v>0</v>
      </c>
      <c r="G597">
        <f>Salle!$B$1</f>
        <v>0</v>
      </c>
      <c r="H597" t="str">
        <f>'Fiche formation'!$C$14</f>
        <v>LG3 INFO</v>
      </c>
      <c r="K597">
        <f>VLOOKUP(A597,'Calendrier 2025-2026'!$AE$7:$AF$37,2,FALSE)</f>
        <v>0</v>
      </c>
    </row>
    <row r="598" spans="1:11">
      <c r="A598" s="10">
        <f t="shared" si="49"/>
        <v>46168</v>
      </c>
      <c r="B598" t="str">
        <f t="shared" si="50"/>
        <v>08:00</v>
      </c>
      <c r="C598" t="str">
        <f t="shared" si="51"/>
        <v>12:00</v>
      </c>
      <c r="D598" t="str">
        <f t="shared" si="48"/>
        <v>Entreprise</v>
      </c>
      <c r="E598">
        <f t="shared" si="47"/>
        <v>0</v>
      </c>
      <c r="F598">
        <f>'Fiche formation'!$E$25</f>
        <v>0</v>
      </c>
      <c r="G598">
        <f>Salle!$B$1</f>
        <v>0</v>
      </c>
      <c r="H598" t="str">
        <f>'Fiche formation'!$C$14</f>
        <v>LG3 INFO</v>
      </c>
      <c r="K598" t="str">
        <f>VLOOKUP(A598,'Calendrier 2025-2026'!$AE$7:$AF$37,2,FALSE)</f>
        <v>Entreprise</v>
      </c>
    </row>
    <row r="599" spans="1:11">
      <c r="A599" s="10">
        <f t="shared" si="49"/>
        <v>46168</v>
      </c>
      <c r="B599" t="str">
        <f t="shared" si="50"/>
        <v>14:00</v>
      </c>
      <c r="C599" t="str">
        <f t="shared" si="51"/>
        <v>17:00</v>
      </c>
      <c r="D599" t="str">
        <f t="shared" si="48"/>
        <v>Entreprise</v>
      </c>
      <c r="E599">
        <f t="shared" si="47"/>
        <v>0</v>
      </c>
      <c r="F599">
        <f>'Fiche formation'!$E$25</f>
        <v>0</v>
      </c>
      <c r="G599">
        <f>Salle!$B$1</f>
        <v>0</v>
      </c>
      <c r="H599" t="str">
        <f>'Fiche formation'!$C$14</f>
        <v>LG3 INFO</v>
      </c>
      <c r="K599" t="str">
        <f>VLOOKUP(A599,'Calendrier 2025-2026'!$AE$7:$AF$37,2,FALSE)</f>
        <v>Entreprise</v>
      </c>
    </row>
    <row r="600" spans="1:11">
      <c r="A600" s="10">
        <f t="shared" si="49"/>
        <v>46169</v>
      </c>
      <c r="B600" t="str">
        <f t="shared" si="50"/>
        <v>08:00</v>
      </c>
      <c r="C600" t="str">
        <f t="shared" si="51"/>
        <v>12:00</v>
      </c>
      <c r="D600" t="str">
        <f t="shared" si="48"/>
        <v>Entreprise</v>
      </c>
      <c r="E600">
        <f t="shared" si="47"/>
        <v>0</v>
      </c>
      <c r="F600">
        <f>'Fiche formation'!$E$25</f>
        <v>0</v>
      </c>
      <c r="G600">
        <f>Salle!$B$1</f>
        <v>0</v>
      </c>
      <c r="H600" t="str">
        <f>'Fiche formation'!$C$14</f>
        <v>LG3 INFO</v>
      </c>
      <c r="K600" t="str">
        <f>VLOOKUP(A600,'Calendrier 2025-2026'!$AE$7:$AF$37,2,FALSE)</f>
        <v>Entreprise</v>
      </c>
    </row>
    <row r="601" spans="1:11">
      <c r="A601" s="10">
        <f t="shared" si="49"/>
        <v>46169</v>
      </c>
      <c r="B601" t="str">
        <f t="shared" si="50"/>
        <v>14:00</v>
      </c>
      <c r="C601" t="str">
        <f t="shared" si="51"/>
        <v>17:00</v>
      </c>
      <c r="D601" t="str">
        <f t="shared" si="48"/>
        <v>Entreprise</v>
      </c>
      <c r="E601">
        <f t="shared" si="47"/>
        <v>0</v>
      </c>
      <c r="F601">
        <f>'Fiche formation'!$E$25</f>
        <v>0</v>
      </c>
      <c r="G601">
        <f>Salle!$B$1</f>
        <v>0</v>
      </c>
      <c r="H601" t="str">
        <f>'Fiche formation'!$C$14</f>
        <v>LG3 INFO</v>
      </c>
      <c r="K601" t="str">
        <f>VLOOKUP(A601,'Calendrier 2025-2026'!$AE$7:$AF$37,2,FALSE)</f>
        <v>Entreprise</v>
      </c>
    </row>
    <row r="602" spans="1:11">
      <c r="A602" s="10">
        <f t="shared" si="49"/>
        <v>46170</v>
      </c>
      <c r="B602" t="str">
        <f t="shared" si="50"/>
        <v>08:00</v>
      </c>
      <c r="C602" t="str">
        <f t="shared" si="51"/>
        <v>12:00</v>
      </c>
      <c r="D602" t="str">
        <f t="shared" si="48"/>
        <v>Entreprise</v>
      </c>
      <c r="E602">
        <f t="shared" si="47"/>
        <v>0</v>
      </c>
      <c r="F602">
        <f>'Fiche formation'!$E$25</f>
        <v>0</v>
      </c>
      <c r="G602">
        <f>Salle!$B$1</f>
        <v>0</v>
      </c>
      <c r="H602" t="str">
        <f>'Fiche formation'!$C$14</f>
        <v>LG3 INFO</v>
      </c>
      <c r="K602" t="str">
        <f>VLOOKUP(A602,'Calendrier 2025-2026'!$AE$7:$AF$37,2,FALSE)</f>
        <v>Entreprise</v>
      </c>
    </row>
    <row r="603" spans="1:11">
      <c r="A603" s="10">
        <f t="shared" si="49"/>
        <v>46170</v>
      </c>
      <c r="B603" t="str">
        <f t="shared" si="50"/>
        <v>14:00</v>
      </c>
      <c r="C603" t="str">
        <f t="shared" si="51"/>
        <v>17:00</v>
      </c>
      <c r="D603" t="str">
        <f t="shared" si="48"/>
        <v>Entreprise</v>
      </c>
      <c r="E603">
        <f t="shared" si="47"/>
        <v>0</v>
      </c>
      <c r="F603">
        <f>'Fiche formation'!$E$25</f>
        <v>0</v>
      </c>
      <c r="G603">
        <f>Salle!$B$1</f>
        <v>0</v>
      </c>
      <c r="H603" t="str">
        <f>'Fiche formation'!$C$14</f>
        <v>LG3 INFO</v>
      </c>
      <c r="K603" t="str">
        <f>VLOOKUP(A603,'Calendrier 2025-2026'!$AE$7:$AF$37,2,FALSE)</f>
        <v>Entreprise</v>
      </c>
    </row>
    <row r="604" spans="1:11">
      <c r="A604" s="10">
        <f t="shared" si="49"/>
        <v>46171</v>
      </c>
      <c r="B604" t="str">
        <f t="shared" si="50"/>
        <v>08:00</v>
      </c>
      <c r="C604" t="str">
        <f t="shared" si="51"/>
        <v>12:00</v>
      </c>
      <c r="D604" t="str">
        <f t="shared" si="48"/>
        <v>Entreprise</v>
      </c>
      <c r="E604">
        <f t="shared" si="47"/>
        <v>0</v>
      </c>
      <c r="F604">
        <f>'Fiche formation'!$E$25</f>
        <v>0</v>
      </c>
      <c r="G604">
        <f>Salle!$B$1</f>
        <v>0</v>
      </c>
      <c r="H604" t="str">
        <f>'Fiche formation'!$C$14</f>
        <v>LG3 INFO</v>
      </c>
      <c r="K604" t="str">
        <f>VLOOKUP(A604,'Calendrier 2025-2026'!$AE$7:$AF$37,2,FALSE)</f>
        <v>Entreprise</v>
      </c>
    </row>
    <row r="605" spans="1:11">
      <c r="A605" s="10">
        <f t="shared" si="49"/>
        <v>46171</v>
      </c>
      <c r="B605" t="str">
        <f t="shared" si="50"/>
        <v>14:00</v>
      </c>
      <c r="C605" t="str">
        <f t="shared" si="51"/>
        <v>17:00</v>
      </c>
      <c r="D605" t="str">
        <f t="shared" si="48"/>
        <v>Entreprise</v>
      </c>
      <c r="E605">
        <f t="shared" si="47"/>
        <v>0</v>
      </c>
      <c r="F605">
        <f>'Fiche formation'!$E$25</f>
        <v>0</v>
      </c>
      <c r="G605">
        <f>Salle!$B$1</f>
        <v>0</v>
      </c>
      <c r="H605" t="str">
        <f>'Fiche formation'!$C$14</f>
        <v>LG3 INFO</v>
      </c>
      <c r="K605" t="str">
        <f>VLOOKUP(A605,'Calendrier 2025-2026'!$AE$7:$AF$37,2,FALSE)</f>
        <v>Entreprise</v>
      </c>
    </row>
    <row r="606" spans="1:11">
      <c r="A606" s="10">
        <f t="shared" si="49"/>
        <v>46172</v>
      </c>
      <c r="B606" t="str">
        <f t="shared" si="50"/>
        <v/>
      </c>
      <c r="C606" t="str">
        <f t="shared" si="51"/>
        <v/>
      </c>
      <c r="D606">
        <f t="shared" si="48"/>
        <v>0</v>
      </c>
      <c r="E606" t="str">
        <f t="shared" si="47"/>
        <v/>
      </c>
      <c r="F606">
        <f>'Fiche formation'!$E$25</f>
        <v>0</v>
      </c>
      <c r="G606">
        <f>Salle!$B$1</f>
        <v>0</v>
      </c>
      <c r="H606" t="str">
        <f>'Fiche formation'!$C$14</f>
        <v>LG3 INFO</v>
      </c>
      <c r="K606">
        <f>VLOOKUP(A606,'Calendrier 2025-2026'!$AE$7:$AF$37,2,FALSE)</f>
        <v>0</v>
      </c>
    </row>
    <row r="607" spans="1:11">
      <c r="A607" s="10">
        <f t="shared" si="49"/>
        <v>46172</v>
      </c>
      <c r="B607" t="str">
        <f t="shared" si="50"/>
        <v/>
      </c>
      <c r="C607" t="str">
        <f t="shared" si="51"/>
        <v/>
      </c>
      <c r="D607">
        <f t="shared" si="48"/>
        <v>0</v>
      </c>
      <c r="E607" t="str">
        <f t="shared" si="47"/>
        <v/>
      </c>
      <c r="F607">
        <f>'Fiche formation'!$E$25</f>
        <v>0</v>
      </c>
      <c r="G607">
        <f>Salle!$B$1</f>
        <v>0</v>
      </c>
      <c r="H607" t="str">
        <f>'Fiche formation'!$C$14</f>
        <v>LG3 INFO</v>
      </c>
      <c r="K607">
        <f>VLOOKUP(A607,'Calendrier 2025-2026'!$AE$7:$AF$37,2,FALSE)</f>
        <v>0</v>
      </c>
    </row>
    <row r="608" spans="1:11">
      <c r="A608" s="10">
        <f t="shared" si="49"/>
        <v>46173</v>
      </c>
      <c r="B608" t="str">
        <f t="shared" si="50"/>
        <v/>
      </c>
      <c r="C608" t="str">
        <f t="shared" si="51"/>
        <v/>
      </c>
      <c r="D608">
        <f t="shared" si="48"/>
        <v>0</v>
      </c>
      <c r="E608" t="str">
        <f t="shared" si="47"/>
        <v/>
      </c>
      <c r="F608">
        <f>'Fiche formation'!$E$25</f>
        <v>0</v>
      </c>
      <c r="G608">
        <f>Salle!$B$1</f>
        <v>0</v>
      </c>
      <c r="H608" t="str">
        <f>'Fiche formation'!$C$14</f>
        <v>LG3 INFO</v>
      </c>
      <c r="K608">
        <f>VLOOKUP(A608,'Calendrier 2025-2026'!$AE$7:$AF$37,2,FALSE)</f>
        <v>0</v>
      </c>
    </row>
    <row r="609" spans="1:11">
      <c r="A609" s="10">
        <f t="shared" si="49"/>
        <v>46173</v>
      </c>
      <c r="B609" t="str">
        <f t="shared" si="50"/>
        <v/>
      </c>
      <c r="C609" t="str">
        <f t="shared" si="51"/>
        <v/>
      </c>
      <c r="D609">
        <f t="shared" si="48"/>
        <v>0</v>
      </c>
      <c r="E609" t="str">
        <f t="shared" si="47"/>
        <v/>
      </c>
      <c r="F609">
        <f>'Fiche formation'!$E$25</f>
        <v>0</v>
      </c>
      <c r="G609">
        <f>Salle!$B$1</f>
        <v>0</v>
      </c>
      <c r="H609" t="str">
        <f>'Fiche formation'!$C$14</f>
        <v>LG3 INFO</v>
      </c>
      <c r="K609">
        <f>VLOOKUP(A609,'Calendrier 2025-2026'!$AE$7:$AF$37,2,FALSE)</f>
        <v>0</v>
      </c>
    </row>
    <row r="610" spans="1:11">
      <c r="A610" s="10">
        <f t="shared" si="49"/>
        <v>46174</v>
      </c>
      <c r="B610" t="str">
        <f t="shared" si="50"/>
        <v>08:00</v>
      </c>
      <c r="C610" t="str">
        <f t="shared" si="51"/>
        <v>12:00</v>
      </c>
      <c r="D610" t="str">
        <f t="shared" si="48"/>
        <v>Entreprise</v>
      </c>
      <c r="E610">
        <f t="shared" si="47"/>
        <v>0</v>
      </c>
      <c r="F610">
        <f>'Fiche formation'!$E$25</f>
        <v>0</v>
      </c>
      <c r="G610">
        <f>Salle!$B$1</f>
        <v>0</v>
      </c>
      <c r="H610" t="str">
        <f>'Fiche formation'!$C$14</f>
        <v>LG3 INFO</v>
      </c>
      <c r="K610" t="str">
        <f>VLOOKUP(A610,'Calendrier 2025-2026'!$AH$7:$AI$37,2,FALSE)</f>
        <v>Entreprise</v>
      </c>
    </row>
    <row r="611" spans="1:11">
      <c r="A611" s="10">
        <f t="shared" si="49"/>
        <v>46174</v>
      </c>
      <c r="B611" t="str">
        <f t="shared" si="50"/>
        <v>14:00</v>
      </c>
      <c r="C611" t="str">
        <f t="shared" si="51"/>
        <v>17:00</v>
      </c>
      <c r="D611" t="str">
        <f t="shared" si="48"/>
        <v>Entreprise</v>
      </c>
      <c r="E611">
        <f t="shared" si="47"/>
        <v>0</v>
      </c>
      <c r="F611">
        <f>'Fiche formation'!$E$25</f>
        <v>0</v>
      </c>
      <c r="G611">
        <f>Salle!$B$1</f>
        <v>0</v>
      </c>
      <c r="H611" t="str">
        <f>'Fiche formation'!$C$14</f>
        <v>LG3 INFO</v>
      </c>
      <c r="K611" t="str">
        <f>VLOOKUP(A611,'Calendrier 2025-2026'!$AH$7:$AI$37,2,FALSE)</f>
        <v>Entreprise</v>
      </c>
    </row>
    <row r="612" spans="1:11">
      <c r="A612" s="10">
        <f t="shared" si="49"/>
        <v>46175</v>
      </c>
      <c r="B612" t="str">
        <f t="shared" si="50"/>
        <v>08:00</v>
      </c>
      <c r="C612" t="str">
        <f t="shared" si="51"/>
        <v>12:00</v>
      </c>
      <c r="D612" t="str">
        <f t="shared" si="48"/>
        <v>Entreprise</v>
      </c>
      <c r="E612">
        <f t="shared" si="47"/>
        <v>0</v>
      </c>
      <c r="F612">
        <f>'Fiche formation'!$E$25</f>
        <v>0</v>
      </c>
      <c r="G612">
        <f>Salle!$B$1</f>
        <v>0</v>
      </c>
      <c r="H612" t="str">
        <f>'Fiche formation'!$C$14</f>
        <v>LG3 INFO</v>
      </c>
      <c r="K612" t="str">
        <f>VLOOKUP(A612,'Calendrier 2025-2026'!$AH$7:$AI$37,2,FALSE)</f>
        <v>Entreprise</v>
      </c>
    </row>
    <row r="613" spans="1:11">
      <c r="A613" s="10">
        <f t="shared" si="49"/>
        <v>46175</v>
      </c>
      <c r="B613" t="str">
        <f t="shared" si="50"/>
        <v>14:00</v>
      </c>
      <c r="C613" t="str">
        <f t="shared" si="51"/>
        <v>17:00</v>
      </c>
      <c r="D613" t="str">
        <f t="shared" si="48"/>
        <v>Entreprise</v>
      </c>
      <c r="E613">
        <f t="shared" si="47"/>
        <v>0</v>
      </c>
      <c r="F613">
        <f>'Fiche formation'!$E$25</f>
        <v>0</v>
      </c>
      <c r="G613">
        <f>Salle!$B$1</f>
        <v>0</v>
      </c>
      <c r="H613" t="str">
        <f>'Fiche formation'!$C$14</f>
        <v>LG3 INFO</v>
      </c>
      <c r="K613" t="str">
        <f>VLOOKUP(A613,'Calendrier 2025-2026'!$AH$7:$AI$37,2,FALSE)</f>
        <v>Entreprise</v>
      </c>
    </row>
    <row r="614" spans="1:11">
      <c r="A614" s="10">
        <f t="shared" si="49"/>
        <v>46176</v>
      </c>
      <c r="B614" t="str">
        <f t="shared" si="50"/>
        <v>08:00</v>
      </c>
      <c r="C614" t="str">
        <f t="shared" si="51"/>
        <v>12:00</v>
      </c>
      <c r="D614" t="str">
        <f t="shared" si="48"/>
        <v>Entreprise</v>
      </c>
      <c r="E614">
        <f t="shared" si="47"/>
        <v>0</v>
      </c>
      <c r="F614">
        <f>'Fiche formation'!$E$25</f>
        <v>0</v>
      </c>
      <c r="G614">
        <f>Salle!$B$1</f>
        <v>0</v>
      </c>
      <c r="H614" t="str">
        <f>'Fiche formation'!$C$14</f>
        <v>LG3 INFO</v>
      </c>
      <c r="K614" t="str">
        <f>VLOOKUP(A614,'Calendrier 2025-2026'!$AH$7:$AI$37,2,FALSE)</f>
        <v>Entreprise</v>
      </c>
    </row>
    <row r="615" spans="1:11">
      <c r="A615" s="10">
        <f t="shared" si="49"/>
        <v>46176</v>
      </c>
      <c r="B615" t="str">
        <f t="shared" si="50"/>
        <v>14:00</v>
      </c>
      <c r="C615" t="str">
        <f t="shared" si="51"/>
        <v>17:00</v>
      </c>
      <c r="D615" t="str">
        <f t="shared" si="48"/>
        <v>Entreprise</v>
      </c>
      <c r="E615">
        <f t="shared" si="47"/>
        <v>0</v>
      </c>
      <c r="F615">
        <f>'Fiche formation'!$E$25</f>
        <v>0</v>
      </c>
      <c r="G615">
        <f>Salle!$B$1</f>
        <v>0</v>
      </c>
      <c r="H615" t="str">
        <f>'Fiche formation'!$C$14</f>
        <v>LG3 INFO</v>
      </c>
      <c r="K615" t="str">
        <f>VLOOKUP(A615,'Calendrier 2025-2026'!$AH$7:$AI$37,2,FALSE)</f>
        <v>Entreprise</v>
      </c>
    </row>
    <row r="616" spans="1:11">
      <c r="A616" s="10">
        <f t="shared" si="49"/>
        <v>46177</v>
      </c>
      <c r="B616" t="str">
        <f t="shared" si="50"/>
        <v>08:00</v>
      </c>
      <c r="C616" t="str">
        <f t="shared" si="51"/>
        <v>12:00</v>
      </c>
      <c r="D616" t="str">
        <f t="shared" si="48"/>
        <v>Entreprise</v>
      </c>
      <c r="E616">
        <f t="shared" si="47"/>
        <v>0</v>
      </c>
      <c r="F616">
        <f>'Fiche formation'!$E$25</f>
        <v>0</v>
      </c>
      <c r="G616">
        <f>Salle!$B$1</f>
        <v>0</v>
      </c>
      <c r="H616" t="str">
        <f>'Fiche formation'!$C$14</f>
        <v>LG3 INFO</v>
      </c>
      <c r="K616" t="str">
        <f>VLOOKUP(A616,'Calendrier 2025-2026'!$AH$7:$AI$37,2,FALSE)</f>
        <v>Entreprise</v>
      </c>
    </row>
    <row r="617" spans="1:11">
      <c r="A617" s="10">
        <f t="shared" si="49"/>
        <v>46177</v>
      </c>
      <c r="B617" t="str">
        <f t="shared" si="50"/>
        <v>14:00</v>
      </c>
      <c r="C617" t="str">
        <f t="shared" si="51"/>
        <v>17:00</v>
      </c>
      <c r="D617" t="str">
        <f t="shared" si="48"/>
        <v>Entreprise</v>
      </c>
      <c r="E617">
        <f t="shared" si="47"/>
        <v>0</v>
      </c>
      <c r="F617">
        <f>'Fiche formation'!$E$25</f>
        <v>0</v>
      </c>
      <c r="G617">
        <f>Salle!$B$1</f>
        <v>0</v>
      </c>
      <c r="H617" t="str">
        <f>'Fiche formation'!$C$14</f>
        <v>LG3 INFO</v>
      </c>
      <c r="K617" t="str">
        <f>VLOOKUP(A617,'Calendrier 2025-2026'!$AH$7:$AI$37,2,FALSE)</f>
        <v>Entreprise</v>
      </c>
    </row>
    <row r="618" spans="1:11">
      <c r="A618" s="10">
        <f t="shared" si="49"/>
        <v>46178</v>
      </c>
      <c r="B618" t="str">
        <f t="shared" si="50"/>
        <v>08:00</v>
      </c>
      <c r="C618" t="str">
        <f t="shared" si="51"/>
        <v>12:00</v>
      </c>
      <c r="D618" t="str">
        <f t="shared" si="48"/>
        <v>Entreprise</v>
      </c>
      <c r="E618">
        <f t="shared" si="47"/>
        <v>0</v>
      </c>
      <c r="F618">
        <f>'Fiche formation'!$E$25</f>
        <v>0</v>
      </c>
      <c r="G618">
        <f>Salle!$B$1</f>
        <v>0</v>
      </c>
      <c r="H618" t="str">
        <f>'Fiche formation'!$C$14</f>
        <v>LG3 INFO</v>
      </c>
      <c r="K618" t="str">
        <f>VLOOKUP(A618,'Calendrier 2025-2026'!$AH$7:$AI$37,2,FALSE)</f>
        <v>Entreprise</v>
      </c>
    </row>
    <row r="619" spans="1:11">
      <c r="A619" s="10">
        <f t="shared" si="49"/>
        <v>46178</v>
      </c>
      <c r="B619" t="str">
        <f t="shared" si="50"/>
        <v>14:00</v>
      </c>
      <c r="C619" t="str">
        <f t="shared" si="51"/>
        <v>17:00</v>
      </c>
      <c r="D619" t="str">
        <f t="shared" si="48"/>
        <v>Entreprise</v>
      </c>
      <c r="E619">
        <f t="shared" si="47"/>
        <v>0</v>
      </c>
      <c r="F619">
        <f>'Fiche formation'!$E$25</f>
        <v>0</v>
      </c>
      <c r="G619">
        <f>Salle!$B$1</f>
        <v>0</v>
      </c>
      <c r="H619" t="str">
        <f>'Fiche formation'!$C$14</f>
        <v>LG3 INFO</v>
      </c>
      <c r="K619" t="str">
        <f>VLOOKUP(A619,'Calendrier 2025-2026'!$AH$7:$AI$37,2,FALSE)</f>
        <v>Entreprise</v>
      </c>
    </row>
    <row r="620" spans="1:11">
      <c r="A620" s="10">
        <f t="shared" si="49"/>
        <v>46179</v>
      </c>
      <c r="B620" t="str">
        <f t="shared" si="50"/>
        <v/>
      </c>
      <c r="C620" t="str">
        <f t="shared" si="51"/>
        <v/>
      </c>
      <c r="D620">
        <f t="shared" si="48"/>
        <v>0</v>
      </c>
      <c r="E620" t="str">
        <f t="shared" si="47"/>
        <v/>
      </c>
      <c r="F620">
        <f>'Fiche formation'!$E$25</f>
        <v>0</v>
      </c>
      <c r="G620">
        <f>Salle!$B$1</f>
        <v>0</v>
      </c>
      <c r="H620" t="str">
        <f>'Fiche formation'!$C$14</f>
        <v>LG3 INFO</v>
      </c>
      <c r="K620">
        <f>VLOOKUP(A620,'Calendrier 2025-2026'!$AH$7:$AI$37,2,FALSE)</f>
        <v>0</v>
      </c>
    </row>
    <row r="621" spans="1:11">
      <c r="A621" s="10">
        <f t="shared" si="49"/>
        <v>46179</v>
      </c>
      <c r="B621" t="str">
        <f t="shared" si="50"/>
        <v/>
      </c>
      <c r="C621" t="str">
        <f t="shared" si="51"/>
        <v/>
      </c>
      <c r="D621">
        <f t="shared" si="48"/>
        <v>0</v>
      </c>
      <c r="E621" t="str">
        <f t="shared" si="47"/>
        <v/>
      </c>
      <c r="F621">
        <f>'Fiche formation'!$E$25</f>
        <v>0</v>
      </c>
      <c r="G621">
        <f>Salle!$B$1</f>
        <v>0</v>
      </c>
      <c r="H621" t="str">
        <f>'Fiche formation'!$C$14</f>
        <v>LG3 INFO</v>
      </c>
      <c r="K621">
        <f>VLOOKUP(A621,'Calendrier 2025-2026'!$AH$7:$AI$37,2,FALSE)</f>
        <v>0</v>
      </c>
    </row>
    <row r="622" spans="1:11">
      <c r="A622" s="10">
        <f t="shared" si="49"/>
        <v>46180</v>
      </c>
      <c r="B622" t="str">
        <f t="shared" si="50"/>
        <v/>
      </c>
      <c r="C622" t="str">
        <f t="shared" si="51"/>
        <v/>
      </c>
      <c r="D622">
        <f t="shared" si="48"/>
        <v>0</v>
      </c>
      <c r="E622" t="str">
        <f t="shared" si="47"/>
        <v/>
      </c>
      <c r="F622">
        <f>'Fiche formation'!$E$25</f>
        <v>0</v>
      </c>
      <c r="G622">
        <f>Salle!$B$1</f>
        <v>0</v>
      </c>
      <c r="H622" t="str">
        <f>'Fiche formation'!$C$14</f>
        <v>LG3 INFO</v>
      </c>
      <c r="K622">
        <f>VLOOKUP(A622,'Calendrier 2025-2026'!$AH$7:$AI$37,2,FALSE)</f>
        <v>0</v>
      </c>
    </row>
    <row r="623" spans="1:11">
      <c r="A623" s="10">
        <f t="shared" si="49"/>
        <v>46180</v>
      </c>
      <c r="B623" t="str">
        <f t="shared" si="50"/>
        <v/>
      </c>
      <c r="C623" t="str">
        <f t="shared" si="51"/>
        <v/>
      </c>
      <c r="D623">
        <f t="shared" si="48"/>
        <v>0</v>
      </c>
      <c r="E623" t="str">
        <f t="shared" si="47"/>
        <v/>
      </c>
      <c r="F623">
        <f>'Fiche formation'!$E$25</f>
        <v>0</v>
      </c>
      <c r="G623">
        <f>Salle!$B$1</f>
        <v>0</v>
      </c>
      <c r="H623" t="str">
        <f>'Fiche formation'!$C$14</f>
        <v>LG3 INFO</v>
      </c>
      <c r="K623">
        <f>VLOOKUP(A623,'Calendrier 2025-2026'!$AH$7:$AI$37,2,FALSE)</f>
        <v>0</v>
      </c>
    </row>
    <row r="624" spans="1:11">
      <c r="A624" s="10">
        <f t="shared" si="49"/>
        <v>46181</v>
      </c>
      <c r="B624" t="str">
        <f t="shared" si="50"/>
        <v>08:00</v>
      </c>
      <c r="C624" t="str">
        <f t="shared" si="51"/>
        <v>12:00</v>
      </c>
      <c r="D624" t="str">
        <f t="shared" si="48"/>
        <v>Entreprise</v>
      </c>
      <c r="E624">
        <f t="shared" si="47"/>
        <v>0</v>
      </c>
      <c r="F624">
        <f>'Fiche formation'!$E$25</f>
        <v>0</v>
      </c>
      <c r="G624">
        <f>Salle!$B$1</f>
        <v>0</v>
      </c>
      <c r="H624" t="str">
        <f>'Fiche formation'!$C$14</f>
        <v>LG3 INFO</v>
      </c>
      <c r="K624" t="str">
        <f>VLOOKUP(A624,'Calendrier 2025-2026'!$AH$7:$AI$37,2,FALSE)</f>
        <v>Entreprise</v>
      </c>
    </row>
    <row r="625" spans="1:11">
      <c r="A625" s="10">
        <f t="shared" si="49"/>
        <v>46181</v>
      </c>
      <c r="B625" t="str">
        <f t="shared" si="50"/>
        <v>14:00</v>
      </c>
      <c r="C625" t="str">
        <f t="shared" si="51"/>
        <v>17:00</v>
      </c>
      <c r="D625" t="str">
        <f t="shared" si="48"/>
        <v>Entreprise</v>
      </c>
      <c r="E625">
        <f t="shared" si="47"/>
        <v>0</v>
      </c>
      <c r="F625">
        <f>'Fiche formation'!$E$25</f>
        <v>0</v>
      </c>
      <c r="G625">
        <f>Salle!$B$1</f>
        <v>0</v>
      </c>
      <c r="H625" t="str">
        <f>'Fiche formation'!$C$14</f>
        <v>LG3 INFO</v>
      </c>
      <c r="K625" t="str">
        <f>VLOOKUP(A625,'Calendrier 2025-2026'!$AH$7:$AI$37,2,FALSE)</f>
        <v>Entreprise</v>
      </c>
    </row>
    <row r="626" spans="1:11">
      <c r="A626" s="10">
        <f t="shared" si="49"/>
        <v>46182</v>
      </c>
      <c r="B626" t="str">
        <f t="shared" si="50"/>
        <v>08:00</v>
      </c>
      <c r="C626" t="str">
        <f t="shared" si="51"/>
        <v>12:00</v>
      </c>
      <c r="D626" t="str">
        <f t="shared" si="48"/>
        <v>Entreprise</v>
      </c>
      <c r="E626">
        <f t="shared" si="47"/>
        <v>0</v>
      </c>
      <c r="F626">
        <f>'Fiche formation'!$E$25</f>
        <v>0</v>
      </c>
      <c r="G626">
        <f>Salle!$B$1</f>
        <v>0</v>
      </c>
      <c r="H626" t="str">
        <f>'Fiche formation'!$C$14</f>
        <v>LG3 INFO</v>
      </c>
      <c r="K626" t="str">
        <f>VLOOKUP(A626,'Calendrier 2025-2026'!$AH$7:$AI$37,2,FALSE)</f>
        <v>Entreprise</v>
      </c>
    </row>
    <row r="627" spans="1:11">
      <c r="A627" s="10">
        <f t="shared" si="49"/>
        <v>46182</v>
      </c>
      <c r="B627" t="str">
        <f t="shared" si="50"/>
        <v>14:00</v>
      </c>
      <c r="C627" t="str">
        <f t="shared" si="51"/>
        <v>17:00</v>
      </c>
      <c r="D627" t="str">
        <f t="shared" si="48"/>
        <v>Entreprise</v>
      </c>
      <c r="E627">
        <f t="shared" si="47"/>
        <v>0</v>
      </c>
      <c r="F627">
        <f>'Fiche formation'!$E$25</f>
        <v>0</v>
      </c>
      <c r="G627">
        <f>Salle!$B$1</f>
        <v>0</v>
      </c>
      <c r="H627" t="str">
        <f>'Fiche formation'!$C$14</f>
        <v>LG3 INFO</v>
      </c>
      <c r="K627" t="str">
        <f>VLOOKUP(A627,'Calendrier 2025-2026'!$AH$7:$AI$37,2,FALSE)</f>
        <v>Entreprise</v>
      </c>
    </row>
    <row r="628" spans="1:11">
      <c r="A628" s="10">
        <f t="shared" si="49"/>
        <v>46183</v>
      </c>
      <c r="B628" t="str">
        <f t="shared" si="50"/>
        <v>08:00</v>
      </c>
      <c r="C628" t="str">
        <f t="shared" si="51"/>
        <v>12:00</v>
      </c>
      <c r="D628" t="str">
        <f t="shared" si="48"/>
        <v>Entreprise</v>
      </c>
      <c r="E628">
        <f t="shared" si="47"/>
        <v>0</v>
      </c>
      <c r="F628">
        <f>'Fiche formation'!$E$25</f>
        <v>0</v>
      </c>
      <c r="G628">
        <f>Salle!$B$1</f>
        <v>0</v>
      </c>
      <c r="H628" t="str">
        <f>'Fiche formation'!$C$14</f>
        <v>LG3 INFO</v>
      </c>
      <c r="K628" t="str">
        <f>VLOOKUP(A628,'Calendrier 2025-2026'!$AH$7:$AI$37,2,FALSE)</f>
        <v>Entreprise</v>
      </c>
    </row>
    <row r="629" spans="1:11">
      <c r="A629" s="10">
        <f t="shared" si="49"/>
        <v>46183</v>
      </c>
      <c r="B629" t="str">
        <f t="shared" si="50"/>
        <v>14:00</v>
      </c>
      <c r="C629" t="str">
        <f t="shared" si="51"/>
        <v>17:00</v>
      </c>
      <c r="D629" t="str">
        <f t="shared" si="48"/>
        <v>Entreprise</v>
      </c>
      <c r="E629">
        <f t="shared" si="47"/>
        <v>0</v>
      </c>
      <c r="F629">
        <f>'Fiche formation'!$E$25</f>
        <v>0</v>
      </c>
      <c r="G629">
        <f>Salle!$B$1</f>
        <v>0</v>
      </c>
      <c r="H629" t="str">
        <f>'Fiche formation'!$C$14</f>
        <v>LG3 INFO</v>
      </c>
      <c r="K629" t="str">
        <f>VLOOKUP(A629,'Calendrier 2025-2026'!$AH$7:$AI$37,2,FALSE)</f>
        <v>Entreprise</v>
      </c>
    </row>
    <row r="630" spans="1:11">
      <c r="A630" s="10">
        <f t="shared" si="49"/>
        <v>46184</v>
      </c>
      <c r="B630" t="str">
        <f t="shared" si="50"/>
        <v>08:00</v>
      </c>
      <c r="C630" t="str">
        <f t="shared" si="51"/>
        <v>12:00</v>
      </c>
      <c r="D630" t="str">
        <f t="shared" si="48"/>
        <v>Entreprise</v>
      </c>
      <c r="E630">
        <f t="shared" si="47"/>
        <v>0</v>
      </c>
      <c r="F630">
        <f>'Fiche formation'!$E$25</f>
        <v>0</v>
      </c>
      <c r="G630">
        <f>Salle!$B$1</f>
        <v>0</v>
      </c>
      <c r="H630" t="str">
        <f>'Fiche formation'!$C$14</f>
        <v>LG3 INFO</v>
      </c>
      <c r="K630" t="str">
        <f>VLOOKUP(A630,'Calendrier 2025-2026'!$AH$7:$AI$37,2,FALSE)</f>
        <v>Entreprise</v>
      </c>
    </row>
    <row r="631" spans="1:11">
      <c r="A631" s="10">
        <f t="shared" si="49"/>
        <v>46184</v>
      </c>
      <c r="B631" t="str">
        <f t="shared" si="50"/>
        <v>14:00</v>
      </c>
      <c r="C631" t="str">
        <f t="shared" si="51"/>
        <v>17:00</v>
      </c>
      <c r="D631" t="str">
        <f t="shared" si="48"/>
        <v>Entreprise</v>
      </c>
      <c r="E631">
        <f t="shared" si="47"/>
        <v>0</v>
      </c>
      <c r="F631">
        <f>'Fiche formation'!$E$25</f>
        <v>0</v>
      </c>
      <c r="G631">
        <f>Salle!$B$1</f>
        <v>0</v>
      </c>
      <c r="H631" t="str">
        <f>'Fiche formation'!$C$14</f>
        <v>LG3 INFO</v>
      </c>
      <c r="K631" t="str">
        <f>VLOOKUP(A631,'Calendrier 2025-2026'!$AH$7:$AI$37,2,FALSE)</f>
        <v>Entreprise</v>
      </c>
    </row>
    <row r="632" spans="1:11">
      <c r="A632" s="10">
        <f t="shared" si="49"/>
        <v>46185</v>
      </c>
      <c r="B632" t="str">
        <f t="shared" si="50"/>
        <v>08:00</v>
      </c>
      <c r="C632" t="str">
        <f t="shared" si="51"/>
        <v>12:00</v>
      </c>
      <c r="D632" t="str">
        <f t="shared" si="48"/>
        <v>Entreprise</v>
      </c>
      <c r="E632">
        <f t="shared" si="47"/>
        <v>0</v>
      </c>
      <c r="F632">
        <f>'Fiche formation'!$E$25</f>
        <v>0</v>
      </c>
      <c r="G632">
        <f>Salle!$B$1</f>
        <v>0</v>
      </c>
      <c r="H632" t="str">
        <f>'Fiche formation'!$C$14</f>
        <v>LG3 INFO</v>
      </c>
      <c r="K632" t="str">
        <f>VLOOKUP(A632,'Calendrier 2025-2026'!$AH$7:$AI$37,2,FALSE)</f>
        <v>Entreprise</v>
      </c>
    </row>
    <row r="633" spans="1:11">
      <c r="A633" s="10">
        <f t="shared" si="49"/>
        <v>46185</v>
      </c>
      <c r="B633" t="str">
        <f t="shared" si="50"/>
        <v>14:00</v>
      </c>
      <c r="C633" t="str">
        <f t="shared" si="51"/>
        <v>17:00</v>
      </c>
      <c r="D633" t="str">
        <f t="shared" si="48"/>
        <v>Entreprise</v>
      </c>
      <c r="E633">
        <f t="shared" si="47"/>
        <v>0</v>
      </c>
      <c r="F633">
        <f>'Fiche formation'!$E$25</f>
        <v>0</v>
      </c>
      <c r="G633">
        <f>Salle!$B$1</f>
        <v>0</v>
      </c>
      <c r="H633" t="str">
        <f>'Fiche formation'!$C$14</f>
        <v>LG3 INFO</v>
      </c>
      <c r="K633" t="str">
        <f>VLOOKUP(A633,'Calendrier 2025-2026'!$AH$7:$AI$37,2,FALSE)</f>
        <v>Entreprise</v>
      </c>
    </row>
    <row r="634" spans="1:11">
      <c r="A634" s="10">
        <f t="shared" si="49"/>
        <v>46186</v>
      </c>
      <c r="B634" t="str">
        <f t="shared" si="50"/>
        <v/>
      </c>
      <c r="C634" t="str">
        <f t="shared" si="51"/>
        <v/>
      </c>
      <c r="D634">
        <f t="shared" si="48"/>
        <v>0</v>
      </c>
      <c r="E634" t="str">
        <f t="shared" si="47"/>
        <v/>
      </c>
      <c r="F634">
        <f>'Fiche formation'!$E$25</f>
        <v>0</v>
      </c>
      <c r="G634">
        <f>Salle!$B$1</f>
        <v>0</v>
      </c>
      <c r="H634" t="str">
        <f>'Fiche formation'!$C$14</f>
        <v>LG3 INFO</v>
      </c>
      <c r="K634">
        <f>VLOOKUP(A634,'Calendrier 2025-2026'!$AH$7:$AI$37,2,FALSE)</f>
        <v>0</v>
      </c>
    </row>
    <row r="635" spans="1:11">
      <c r="A635" s="10">
        <f t="shared" si="49"/>
        <v>46186</v>
      </c>
      <c r="B635" t="str">
        <f t="shared" si="50"/>
        <v/>
      </c>
      <c r="C635" t="str">
        <f t="shared" si="51"/>
        <v/>
      </c>
      <c r="D635">
        <f t="shared" si="48"/>
        <v>0</v>
      </c>
      <c r="E635" t="str">
        <f t="shared" si="47"/>
        <v/>
      </c>
      <c r="F635">
        <f>'Fiche formation'!$E$25</f>
        <v>0</v>
      </c>
      <c r="G635">
        <f>Salle!$B$1</f>
        <v>0</v>
      </c>
      <c r="H635" t="str">
        <f>'Fiche formation'!$C$14</f>
        <v>LG3 INFO</v>
      </c>
      <c r="K635">
        <f>VLOOKUP(A635,'Calendrier 2025-2026'!$AH$7:$AI$37,2,FALSE)</f>
        <v>0</v>
      </c>
    </row>
    <row r="636" spans="1:11">
      <c r="A636" s="10">
        <f t="shared" si="49"/>
        <v>46187</v>
      </c>
      <c r="B636" t="str">
        <f t="shared" si="50"/>
        <v/>
      </c>
      <c r="C636" t="str">
        <f t="shared" si="51"/>
        <v/>
      </c>
      <c r="D636">
        <f t="shared" si="48"/>
        <v>0</v>
      </c>
      <c r="E636" t="str">
        <f t="shared" si="47"/>
        <v/>
      </c>
      <c r="F636">
        <f>'Fiche formation'!$E$25</f>
        <v>0</v>
      </c>
      <c r="G636">
        <f>Salle!$B$1</f>
        <v>0</v>
      </c>
      <c r="H636" t="str">
        <f>'Fiche formation'!$C$14</f>
        <v>LG3 INFO</v>
      </c>
      <c r="K636">
        <f>VLOOKUP(A636,'Calendrier 2025-2026'!$AH$7:$AI$37,2,FALSE)</f>
        <v>0</v>
      </c>
    </row>
    <row r="637" spans="1:11">
      <c r="A637" s="10">
        <f t="shared" si="49"/>
        <v>46187</v>
      </c>
      <c r="B637" t="str">
        <f t="shared" si="50"/>
        <v/>
      </c>
      <c r="C637" t="str">
        <f t="shared" si="51"/>
        <v/>
      </c>
      <c r="D637">
        <f t="shared" si="48"/>
        <v>0</v>
      </c>
      <c r="E637" t="str">
        <f t="shared" si="47"/>
        <v/>
      </c>
      <c r="F637">
        <f>'Fiche formation'!$E$25</f>
        <v>0</v>
      </c>
      <c r="G637">
        <f>Salle!$B$1</f>
        <v>0</v>
      </c>
      <c r="H637" t="str">
        <f>'Fiche formation'!$C$14</f>
        <v>LG3 INFO</v>
      </c>
      <c r="K637">
        <f>VLOOKUP(A637,'Calendrier 2025-2026'!$AH$7:$AI$37,2,FALSE)</f>
        <v>0</v>
      </c>
    </row>
    <row r="638" spans="1:11">
      <c r="A638" s="10">
        <f t="shared" si="49"/>
        <v>46188</v>
      </c>
      <c r="B638" t="str">
        <f t="shared" si="50"/>
        <v>08:00</v>
      </c>
      <c r="C638" t="str">
        <f t="shared" si="51"/>
        <v>12:00</v>
      </c>
      <c r="D638" t="str">
        <f t="shared" si="48"/>
        <v>Entreprise</v>
      </c>
      <c r="E638">
        <f t="shared" si="47"/>
        <v>0</v>
      </c>
      <c r="F638">
        <f>'Fiche formation'!$E$25</f>
        <v>0</v>
      </c>
      <c r="G638">
        <f>Salle!$B$1</f>
        <v>0</v>
      </c>
      <c r="H638" t="str">
        <f>'Fiche formation'!$C$14</f>
        <v>LG3 INFO</v>
      </c>
      <c r="K638" t="str">
        <f>VLOOKUP(A638,'Calendrier 2025-2026'!$AH$7:$AI$37,2,FALSE)</f>
        <v>Entreprise</v>
      </c>
    </row>
    <row r="639" spans="1:11">
      <c r="A639" s="10">
        <f t="shared" si="49"/>
        <v>46188</v>
      </c>
      <c r="B639" t="str">
        <f t="shared" si="50"/>
        <v>14:00</v>
      </c>
      <c r="C639" t="str">
        <f t="shared" si="51"/>
        <v>17:00</v>
      </c>
      <c r="D639" t="str">
        <f t="shared" si="48"/>
        <v>Entreprise</v>
      </c>
      <c r="E639">
        <f t="shared" si="47"/>
        <v>0</v>
      </c>
      <c r="F639">
        <f>'Fiche formation'!$E$25</f>
        <v>0</v>
      </c>
      <c r="G639">
        <f>Salle!$B$1</f>
        <v>0</v>
      </c>
      <c r="H639" t="str">
        <f>'Fiche formation'!$C$14</f>
        <v>LG3 INFO</v>
      </c>
      <c r="K639" t="str">
        <f>VLOOKUP(A639,'Calendrier 2025-2026'!$AH$7:$AI$37,2,FALSE)</f>
        <v>Entreprise</v>
      </c>
    </row>
    <row r="640" spans="1:11">
      <c r="A640" s="10">
        <f t="shared" si="49"/>
        <v>46189</v>
      </c>
      <c r="B640" t="str">
        <f t="shared" si="50"/>
        <v>08:00</v>
      </c>
      <c r="C640" t="str">
        <f t="shared" si="51"/>
        <v>12:00</v>
      </c>
      <c r="D640" t="str">
        <f t="shared" si="48"/>
        <v>Entreprise</v>
      </c>
      <c r="E640">
        <f t="shared" ref="E640:E703" si="52">IF(K640=0,"",IF(OR(K640="Entreprise",K640="Révisions"),0,1))</f>
        <v>0</v>
      </c>
      <c r="F640">
        <f>'Fiche formation'!$E$25</f>
        <v>0</v>
      </c>
      <c r="G640">
        <f>Salle!$B$1</f>
        <v>0</v>
      </c>
      <c r="H640" t="str">
        <f>'Fiche formation'!$C$14</f>
        <v>LG3 INFO</v>
      </c>
      <c r="K640" t="str">
        <f>VLOOKUP(A640,'Calendrier 2025-2026'!$AH$7:$AI$37,2,FALSE)</f>
        <v>Entreprise</v>
      </c>
    </row>
    <row r="641" spans="1:11">
      <c r="A641" s="10">
        <f t="shared" si="49"/>
        <v>46189</v>
      </c>
      <c r="B641" t="str">
        <f t="shared" si="50"/>
        <v>14:00</v>
      </c>
      <c r="C641" t="str">
        <f t="shared" si="51"/>
        <v>17:00</v>
      </c>
      <c r="D641" t="str">
        <f t="shared" ref="D641:D704" si="53">K641</f>
        <v>Entreprise</v>
      </c>
      <c r="E641">
        <f t="shared" si="52"/>
        <v>0</v>
      </c>
      <c r="F641">
        <f>'Fiche formation'!$E$25</f>
        <v>0</v>
      </c>
      <c r="G641">
        <f>Salle!$B$1</f>
        <v>0</v>
      </c>
      <c r="H641" t="str">
        <f>'Fiche formation'!$C$14</f>
        <v>LG3 INFO</v>
      </c>
      <c r="K641" t="str">
        <f>VLOOKUP(A641,'Calendrier 2025-2026'!$AH$7:$AI$37,2,FALSE)</f>
        <v>Entreprise</v>
      </c>
    </row>
    <row r="642" spans="1:11">
      <c r="A642" s="10">
        <f t="shared" ref="A642:A705" si="54">IF(A641=A640,A641+1,A641)</f>
        <v>46190</v>
      </c>
      <c r="B642" t="str">
        <f t="shared" si="50"/>
        <v>08:00</v>
      </c>
      <c r="C642" t="str">
        <f t="shared" si="51"/>
        <v>12:00</v>
      </c>
      <c r="D642" t="str">
        <f t="shared" si="53"/>
        <v>Entreprise</v>
      </c>
      <c r="E642">
        <f t="shared" si="52"/>
        <v>0</v>
      </c>
      <c r="F642">
        <f>'Fiche formation'!$E$25</f>
        <v>0</v>
      </c>
      <c r="G642">
        <f>Salle!$B$1</f>
        <v>0</v>
      </c>
      <c r="H642" t="str">
        <f>'Fiche formation'!$C$14</f>
        <v>LG3 INFO</v>
      </c>
      <c r="K642" t="str">
        <f>VLOOKUP(A642,'Calendrier 2025-2026'!$AH$7:$AI$37,2,FALSE)</f>
        <v>Entreprise</v>
      </c>
    </row>
    <row r="643" spans="1:11">
      <c r="A643" s="10">
        <f t="shared" si="54"/>
        <v>46190</v>
      </c>
      <c r="B643" t="str">
        <f t="shared" ref="B643:B706" si="55">IF(K643=0,"",IF($A643=$A642,"14:00","08:00"))</f>
        <v>14:00</v>
      </c>
      <c r="C643" t="str">
        <f t="shared" ref="C643:C706" si="56">IF(K643=0,"",IF($A643=$A642,"17:00","12:00"))</f>
        <v>17:00</v>
      </c>
      <c r="D643" t="str">
        <f t="shared" si="53"/>
        <v>Entreprise</v>
      </c>
      <c r="E643">
        <f t="shared" si="52"/>
        <v>0</v>
      </c>
      <c r="F643">
        <f>'Fiche formation'!$E$25</f>
        <v>0</v>
      </c>
      <c r="G643">
        <f>Salle!$B$1</f>
        <v>0</v>
      </c>
      <c r="H643" t="str">
        <f>'Fiche formation'!$C$14</f>
        <v>LG3 INFO</v>
      </c>
      <c r="K643" t="str">
        <f>VLOOKUP(A643,'Calendrier 2025-2026'!$AH$7:$AI$37,2,FALSE)</f>
        <v>Entreprise</v>
      </c>
    </row>
    <row r="644" spans="1:11">
      <c r="A644" s="10">
        <f t="shared" si="54"/>
        <v>46191</v>
      </c>
      <c r="B644" t="str">
        <f t="shared" si="55"/>
        <v>08:00</v>
      </c>
      <c r="C644" t="str">
        <f t="shared" si="56"/>
        <v>12:00</v>
      </c>
      <c r="D644" t="str">
        <f t="shared" si="53"/>
        <v>Entreprise</v>
      </c>
      <c r="E644">
        <f t="shared" si="52"/>
        <v>0</v>
      </c>
      <c r="F644">
        <f>'Fiche formation'!$E$25</f>
        <v>0</v>
      </c>
      <c r="G644">
        <f>Salle!$B$1</f>
        <v>0</v>
      </c>
      <c r="H644" t="str">
        <f>'Fiche formation'!$C$14</f>
        <v>LG3 INFO</v>
      </c>
      <c r="K644" t="str">
        <f>VLOOKUP(A644,'Calendrier 2025-2026'!$AH$7:$AI$37,2,FALSE)</f>
        <v>Entreprise</v>
      </c>
    </row>
    <row r="645" spans="1:11">
      <c r="A645" s="10">
        <f t="shared" si="54"/>
        <v>46191</v>
      </c>
      <c r="B645" t="str">
        <f t="shared" si="55"/>
        <v>14:00</v>
      </c>
      <c r="C645" t="str">
        <f t="shared" si="56"/>
        <v>17:00</v>
      </c>
      <c r="D645" t="str">
        <f t="shared" si="53"/>
        <v>Entreprise</v>
      </c>
      <c r="E645">
        <f t="shared" si="52"/>
        <v>0</v>
      </c>
      <c r="F645">
        <f>'Fiche formation'!$E$25</f>
        <v>0</v>
      </c>
      <c r="G645">
        <f>Salle!$B$1</f>
        <v>0</v>
      </c>
      <c r="H645" t="str">
        <f>'Fiche formation'!$C$14</f>
        <v>LG3 INFO</v>
      </c>
      <c r="K645" t="str">
        <f>VLOOKUP(A645,'Calendrier 2025-2026'!$AH$7:$AI$37,2,FALSE)</f>
        <v>Entreprise</v>
      </c>
    </row>
    <row r="646" spans="1:11">
      <c r="A646" s="10">
        <f t="shared" si="54"/>
        <v>46192</v>
      </c>
      <c r="B646" t="str">
        <f t="shared" si="55"/>
        <v>08:00</v>
      </c>
      <c r="C646" t="str">
        <f t="shared" si="56"/>
        <v>12:00</v>
      </c>
      <c r="D646" t="str">
        <f t="shared" si="53"/>
        <v>Entreprise</v>
      </c>
      <c r="E646">
        <f t="shared" si="52"/>
        <v>0</v>
      </c>
      <c r="F646">
        <f>'Fiche formation'!$E$25</f>
        <v>0</v>
      </c>
      <c r="G646">
        <f>Salle!$B$1</f>
        <v>0</v>
      </c>
      <c r="H646" t="str">
        <f>'Fiche formation'!$C$14</f>
        <v>LG3 INFO</v>
      </c>
      <c r="K646" t="str">
        <f>VLOOKUP(A646,'Calendrier 2025-2026'!$AH$7:$AI$37,2,FALSE)</f>
        <v>Entreprise</v>
      </c>
    </row>
    <row r="647" spans="1:11">
      <c r="A647" s="10">
        <f t="shared" si="54"/>
        <v>46192</v>
      </c>
      <c r="B647" t="str">
        <f t="shared" si="55"/>
        <v>14:00</v>
      </c>
      <c r="C647" t="str">
        <f t="shared" si="56"/>
        <v>17:00</v>
      </c>
      <c r="D647" t="str">
        <f t="shared" si="53"/>
        <v>Entreprise</v>
      </c>
      <c r="E647">
        <f t="shared" si="52"/>
        <v>0</v>
      </c>
      <c r="F647">
        <f>'Fiche formation'!$E$25</f>
        <v>0</v>
      </c>
      <c r="G647">
        <f>Salle!$B$1</f>
        <v>0</v>
      </c>
      <c r="H647" t="str">
        <f>'Fiche formation'!$C$14</f>
        <v>LG3 INFO</v>
      </c>
      <c r="K647" t="str">
        <f>VLOOKUP(A647,'Calendrier 2025-2026'!$AH$7:$AI$37,2,FALSE)</f>
        <v>Entreprise</v>
      </c>
    </row>
    <row r="648" spans="1:11">
      <c r="A648" s="10">
        <f t="shared" si="54"/>
        <v>46193</v>
      </c>
      <c r="B648" t="str">
        <f t="shared" si="55"/>
        <v/>
      </c>
      <c r="C648" t="str">
        <f t="shared" si="56"/>
        <v/>
      </c>
      <c r="D648">
        <f t="shared" si="53"/>
        <v>0</v>
      </c>
      <c r="E648" t="str">
        <f t="shared" si="52"/>
        <v/>
      </c>
      <c r="F648">
        <f>'Fiche formation'!$E$25</f>
        <v>0</v>
      </c>
      <c r="G648">
        <f>Salle!$B$1</f>
        <v>0</v>
      </c>
      <c r="H648" t="str">
        <f>'Fiche formation'!$C$14</f>
        <v>LG3 INFO</v>
      </c>
      <c r="K648">
        <f>VLOOKUP(A648,'Calendrier 2025-2026'!$AH$7:$AI$37,2,FALSE)</f>
        <v>0</v>
      </c>
    </row>
    <row r="649" spans="1:11">
      <c r="A649" s="10">
        <f t="shared" si="54"/>
        <v>46193</v>
      </c>
      <c r="B649" t="str">
        <f t="shared" si="55"/>
        <v/>
      </c>
      <c r="C649" t="str">
        <f t="shared" si="56"/>
        <v/>
      </c>
      <c r="D649">
        <f t="shared" si="53"/>
        <v>0</v>
      </c>
      <c r="E649" t="str">
        <f t="shared" si="52"/>
        <v/>
      </c>
      <c r="F649">
        <f>'Fiche formation'!$E$25</f>
        <v>0</v>
      </c>
      <c r="G649">
        <f>Salle!$B$1</f>
        <v>0</v>
      </c>
      <c r="H649" t="str">
        <f>'Fiche formation'!$C$14</f>
        <v>LG3 INFO</v>
      </c>
      <c r="K649">
        <f>VLOOKUP(A649,'Calendrier 2025-2026'!$AH$7:$AI$37,2,FALSE)</f>
        <v>0</v>
      </c>
    </row>
    <row r="650" spans="1:11">
      <c r="A650" s="10">
        <f t="shared" si="54"/>
        <v>46194</v>
      </c>
      <c r="B650" t="str">
        <f t="shared" si="55"/>
        <v/>
      </c>
      <c r="C650" t="str">
        <f t="shared" si="56"/>
        <v/>
      </c>
      <c r="D650">
        <f t="shared" si="53"/>
        <v>0</v>
      </c>
      <c r="E650" t="str">
        <f t="shared" si="52"/>
        <v/>
      </c>
      <c r="F650">
        <f>'Fiche formation'!$E$25</f>
        <v>0</v>
      </c>
      <c r="G650">
        <f>Salle!$B$1</f>
        <v>0</v>
      </c>
      <c r="H650" t="str">
        <f>'Fiche formation'!$C$14</f>
        <v>LG3 INFO</v>
      </c>
      <c r="K650">
        <f>VLOOKUP(A650,'Calendrier 2025-2026'!$AH$7:$AI$37,2,FALSE)</f>
        <v>0</v>
      </c>
    </row>
    <row r="651" spans="1:11">
      <c r="A651" s="10">
        <f t="shared" si="54"/>
        <v>46194</v>
      </c>
      <c r="B651" t="str">
        <f t="shared" si="55"/>
        <v/>
      </c>
      <c r="C651" t="str">
        <f t="shared" si="56"/>
        <v/>
      </c>
      <c r="D651">
        <f t="shared" si="53"/>
        <v>0</v>
      </c>
      <c r="E651" t="str">
        <f t="shared" si="52"/>
        <v/>
      </c>
      <c r="F651">
        <f>'Fiche formation'!$E$25</f>
        <v>0</v>
      </c>
      <c r="G651">
        <f>Salle!$B$1</f>
        <v>0</v>
      </c>
      <c r="H651" t="str">
        <f>'Fiche formation'!$C$14</f>
        <v>LG3 INFO</v>
      </c>
      <c r="K651">
        <f>VLOOKUP(A651,'Calendrier 2025-2026'!$AH$7:$AI$37,2,FALSE)</f>
        <v>0</v>
      </c>
    </row>
    <row r="652" spans="1:11">
      <c r="A652" s="10">
        <f t="shared" si="54"/>
        <v>46195</v>
      </c>
      <c r="B652" t="str">
        <f t="shared" si="55"/>
        <v>08:00</v>
      </c>
      <c r="C652" t="str">
        <f t="shared" si="56"/>
        <v>12:00</v>
      </c>
      <c r="D652" t="str">
        <f t="shared" si="53"/>
        <v>Entreprise</v>
      </c>
      <c r="E652">
        <f t="shared" si="52"/>
        <v>0</v>
      </c>
      <c r="F652">
        <f>'Fiche formation'!$E$25</f>
        <v>0</v>
      </c>
      <c r="G652">
        <f>Salle!$B$1</f>
        <v>0</v>
      </c>
      <c r="H652" t="str">
        <f>'Fiche formation'!$C$14</f>
        <v>LG3 INFO</v>
      </c>
      <c r="K652" t="str">
        <f>VLOOKUP(A652,'Calendrier 2025-2026'!$AH$7:$AI$37,2,FALSE)</f>
        <v>Entreprise</v>
      </c>
    </row>
    <row r="653" spans="1:11">
      <c r="A653" s="10">
        <f t="shared" si="54"/>
        <v>46195</v>
      </c>
      <c r="B653" t="str">
        <f t="shared" si="55"/>
        <v>14:00</v>
      </c>
      <c r="C653" t="str">
        <f t="shared" si="56"/>
        <v>17:00</v>
      </c>
      <c r="D653" t="str">
        <f t="shared" si="53"/>
        <v>Entreprise</v>
      </c>
      <c r="E653">
        <f t="shared" si="52"/>
        <v>0</v>
      </c>
      <c r="F653">
        <f>'Fiche formation'!$E$25</f>
        <v>0</v>
      </c>
      <c r="G653">
        <f>Salle!$B$1</f>
        <v>0</v>
      </c>
      <c r="H653" t="str">
        <f>'Fiche formation'!$C$14</f>
        <v>LG3 INFO</v>
      </c>
      <c r="K653" t="str">
        <f>VLOOKUP(A653,'Calendrier 2025-2026'!$AH$7:$AI$37,2,FALSE)</f>
        <v>Entreprise</v>
      </c>
    </row>
    <row r="654" spans="1:11">
      <c r="A654" s="10">
        <f t="shared" si="54"/>
        <v>46196</v>
      </c>
      <c r="B654" t="str">
        <f t="shared" si="55"/>
        <v>08:00</v>
      </c>
      <c r="C654" t="str">
        <f t="shared" si="56"/>
        <v>12:00</v>
      </c>
      <c r="D654" t="str">
        <f t="shared" si="53"/>
        <v>Entreprise</v>
      </c>
      <c r="E654">
        <f t="shared" si="52"/>
        <v>0</v>
      </c>
      <c r="F654">
        <f>'Fiche formation'!$E$25</f>
        <v>0</v>
      </c>
      <c r="G654">
        <f>Salle!$B$1</f>
        <v>0</v>
      </c>
      <c r="H654" t="str">
        <f>'Fiche formation'!$C$14</f>
        <v>LG3 INFO</v>
      </c>
      <c r="K654" t="str">
        <f>VLOOKUP(A654,'Calendrier 2025-2026'!$AH$7:$AI$37,2,FALSE)</f>
        <v>Entreprise</v>
      </c>
    </row>
    <row r="655" spans="1:11">
      <c r="A655" s="10">
        <f t="shared" si="54"/>
        <v>46196</v>
      </c>
      <c r="B655" t="str">
        <f t="shared" si="55"/>
        <v>14:00</v>
      </c>
      <c r="C655" t="str">
        <f t="shared" si="56"/>
        <v>17:00</v>
      </c>
      <c r="D655" t="str">
        <f t="shared" si="53"/>
        <v>Entreprise</v>
      </c>
      <c r="E655">
        <f t="shared" si="52"/>
        <v>0</v>
      </c>
      <c r="F655">
        <f>'Fiche formation'!$E$25</f>
        <v>0</v>
      </c>
      <c r="G655">
        <f>Salle!$B$1</f>
        <v>0</v>
      </c>
      <c r="H655" t="str">
        <f>'Fiche formation'!$C$14</f>
        <v>LG3 INFO</v>
      </c>
      <c r="K655" t="str">
        <f>VLOOKUP(A655,'Calendrier 2025-2026'!$AH$7:$AI$37,2,FALSE)</f>
        <v>Entreprise</v>
      </c>
    </row>
    <row r="656" spans="1:11">
      <c r="A656" s="10">
        <f t="shared" si="54"/>
        <v>46197</v>
      </c>
      <c r="B656" t="str">
        <f t="shared" si="55"/>
        <v>08:00</v>
      </c>
      <c r="C656" t="str">
        <f t="shared" si="56"/>
        <v>12:00</v>
      </c>
      <c r="D656" t="str">
        <f t="shared" si="53"/>
        <v>Entreprise</v>
      </c>
      <c r="E656">
        <f t="shared" si="52"/>
        <v>0</v>
      </c>
      <c r="F656">
        <f>'Fiche formation'!$E$25</f>
        <v>0</v>
      </c>
      <c r="G656">
        <f>Salle!$B$1</f>
        <v>0</v>
      </c>
      <c r="H656" t="str">
        <f>'Fiche formation'!$C$14</f>
        <v>LG3 INFO</v>
      </c>
      <c r="K656" t="str">
        <f>VLOOKUP(A656,'Calendrier 2025-2026'!$AH$7:$AI$37,2,FALSE)</f>
        <v>Entreprise</v>
      </c>
    </row>
    <row r="657" spans="1:11">
      <c r="A657" s="10">
        <f t="shared" si="54"/>
        <v>46197</v>
      </c>
      <c r="B657" t="str">
        <f t="shared" si="55"/>
        <v>14:00</v>
      </c>
      <c r="C657" t="str">
        <f t="shared" si="56"/>
        <v>17:00</v>
      </c>
      <c r="D657" t="str">
        <f t="shared" si="53"/>
        <v>Entreprise</v>
      </c>
      <c r="E657">
        <f t="shared" si="52"/>
        <v>0</v>
      </c>
      <c r="F657">
        <f>'Fiche formation'!$E$25</f>
        <v>0</v>
      </c>
      <c r="G657">
        <f>Salle!$B$1</f>
        <v>0</v>
      </c>
      <c r="H657" t="str">
        <f>'Fiche formation'!$C$14</f>
        <v>LG3 INFO</v>
      </c>
      <c r="K657" t="str">
        <f>VLOOKUP(A657,'Calendrier 2025-2026'!$AH$7:$AI$37,2,FALSE)</f>
        <v>Entreprise</v>
      </c>
    </row>
    <row r="658" spans="1:11">
      <c r="A658" s="10">
        <f t="shared" si="54"/>
        <v>46198</v>
      </c>
      <c r="B658" t="str">
        <f t="shared" si="55"/>
        <v>08:00</v>
      </c>
      <c r="C658" t="str">
        <f t="shared" si="56"/>
        <v>12:00</v>
      </c>
      <c r="D658" t="str">
        <f t="shared" si="53"/>
        <v>Entreprise</v>
      </c>
      <c r="E658">
        <f t="shared" si="52"/>
        <v>0</v>
      </c>
      <c r="F658">
        <f>'Fiche formation'!$E$25</f>
        <v>0</v>
      </c>
      <c r="G658">
        <f>Salle!$B$1</f>
        <v>0</v>
      </c>
      <c r="H658" t="str">
        <f>'Fiche formation'!$C$14</f>
        <v>LG3 INFO</v>
      </c>
      <c r="K658" t="str">
        <f>VLOOKUP(A658,'Calendrier 2025-2026'!$AH$7:$AI$37,2,FALSE)</f>
        <v>Entreprise</v>
      </c>
    </row>
    <row r="659" spans="1:11">
      <c r="A659" s="10">
        <f t="shared" si="54"/>
        <v>46198</v>
      </c>
      <c r="B659" t="str">
        <f t="shared" si="55"/>
        <v>14:00</v>
      </c>
      <c r="C659" t="str">
        <f t="shared" si="56"/>
        <v>17:00</v>
      </c>
      <c r="D659" t="str">
        <f t="shared" si="53"/>
        <v>Entreprise</v>
      </c>
      <c r="E659">
        <f t="shared" si="52"/>
        <v>0</v>
      </c>
      <c r="F659">
        <f>'Fiche formation'!$E$25</f>
        <v>0</v>
      </c>
      <c r="G659">
        <f>Salle!$B$1</f>
        <v>0</v>
      </c>
      <c r="H659" t="str">
        <f>'Fiche formation'!$C$14</f>
        <v>LG3 INFO</v>
      </c>
      <c r="K659" t="str">
        <f>VLOOKUP(A659,'Calendrier 2025-2026'!$AH$7:$AI$37,2,FALSE)</f>
        <v>Entreprise</v>
      </c>
    </row>
    <row r="660" spans="1:11">
      <c r="A660" s="10">
        <f t="shared" si="54"/>
        <v>46199</v>
      </c>
      <c r="B660" t="str">
        <f t="shared" si="55"/>
        <v>08:00</v>
      </c>
      <c r="C660" t="str">
        <f t="shared" si="56"/>
        <v>12:00</v>
      </c>
      <c r="D660" t="str">
        <f t="shared" si="53"/>
        <v>Entreprise</v>
      </c>
      <c r="E660">
        <f t="shared" si="52"/>
        <v>0</v>
      </c>
      <c r="F660">
        <f>'Fiche formation'!$E$25</f>
        <v>0</v>
      </c>
      <c r="G660">
        <f>Salle!$B$1</f>
        <v>0</v>
      </c>
      <c r="H660" t="str">
        <f>'Fiche formation'!$C$14</f>
        <v>LG3 INFO</v>
      </c>
      <c r="K660" t="str">
        <f>VLOOKUP(A660,'Calendrier 2025-2026'!$AH$7:$AI$37,2,FALSE)</f>
        <v>Entreprise</v>
      </c>
    </row>
    <row r="661" spans="1:11">
      <c r="A661" s="10">
        <f t="shared" si="54"/>
        <v>46199</v>
      </c>
      <c r="B661" t="str">
        <f t="shared" si="55"/>
        <v>14:00</v>
      </c>
      <c r="C661" t="str">
        <f t="shared" si="56"/>
        <v>17:00</v>
      </c>
      <c r="D661" t="str">
        <f t="shared" si="53"/>
        <v>Entreprise</v>
      </c>
      <c r="E661">
        <f t="shared" si="52"/>
        <v>0</v>
      </c>
      <c r="F661">
        <f>'Fiche formation'!$E$25</f>
        <v>0</v>
      </c>
      <c r="G661">
        <f>Salle!$B$1</f>
        <v>0</v>
      </c>
      <c r="H661" t="str">
        <f>'Fiche formation'!$C$14</f>
        <v>LG3 INFO</v>
      </c>
      <c r="K661" t="str">
        <f>VLOOKUP(A661,'Calendrier 2025-2026'!$AH$7:$AI$37,2,FALSE)</f>
        <v>Entreprise</v>
      </c>
    </row>
    <row r="662" spans="1:11">
      <c r="A662" s="10">
        <f t="shared" si="54"/>
        <v>46200</v>
      </c>
      <c r="B662" t="str">
        <f t="shared" si="55"/>
        <v/>
      </c>
      <c r="C662" t="str">
        <f t="shared" si="56"/>
        <v/>
      </c>
      <c r="D662">
        <f t="shared" si="53"/>
        <v>0</v>
      </c>
      <c r="E662" t="str">
        <f t="shared" si="52"/>
        <v/>
      </c>
      <c r="F662">
        <f>'Fiche formation'!$E$25</f>
        <v>0</v>
      </c>
      <c r="G662">
        <f>Salle!$B$1</f>
        <v>0</v>
      </c>
      <c r="H662" t="str">
        <f>'Fiche formation'!$C$14</f>
        <v>LG3 INFO</v>
      </c>
      <c r="K662">
        <f>VLOOKUP(A662,'Calendrier 2025-2026'!$AH$7:$AI$37,2,FALSE)</f>
        <v>0</v>
      </c>
    </row>
    <row r="663" spans="1:11">
      <c r="A663" s="10">
        <f t="shared" si="54"/>
        <v>46200</v>
      </c>
      <c r="B663" t="str">
        <f t="shared" si="55"/>
        <v/>
      </c>
      <c r="C663" t="str">
        <f t="shared" si="56"/>
        <v/>
      </c>
      <c r="D663">
        <f t="shared" si="53"/>
        <v>0</v>
      </c>
      <c r="E663" t="str">
        <f t="shared" si="52"/>
        <v/>
      </c>
      <c r="F663">
        <f>'Fiche formation'!$E$25</f>
        <v>0</v>
      </c>
      <c r="G663">
        <f>Salle!$B$1</f>
        <v>0</v>
      </c>
      <c r="H663" t="str">
        <f>'Fiche formation'!$C$14</f>
        <v>LG3 INFO</v>
      </c>
      <c r="K663">
        <f>VLOOKUP(A663,'Calendrier 2025-2026'!$AH$7:$AI$37,2,FALSE)</f>
        <v>0</v>
      </c>
    </row>
    <row r="664" spans="1:11">
      <c r="A664" s="10">
        <f t="shared" si="54"/>
        <v>46201</v>
      </c>
      <c r="B664" t="str">
        <f t="shared" si="55"/>
        <v/>
      </c>
      <c r="C664" t="str">
        <f t="shared" si="56"/>
        <v/>
      </c>
      <c r="D664">
        <f t="shared" si="53"/>
        <v>0</v>
      </c>
      <c r="E664" t="str">
        <f t="shared" si="52"/>
        <v/>
      </c>
      <c r="F664">
        <f>'Fiche formation'!$E$25</f>
        <v>0</v>
      </c>
      <c r="G664">
        <f>Salle!$B$1</f>
        <v>0</v>
      </c>
      <c r="H664" t="str">
        <f>'Fiche formation'!$C$14</f>
        <v>LG3 INFO</v>
      </c>
      <c r="K664">
        <f>VLOOKUP(A664,'Calendrier 2025-2026'!$AH$7:$AI$37,2,FALSE)</f>
        <v>0</v>
      </c>
    </row>
    <row r="665" spans="1:11">
      <c r="A665" s="10">
        <f t="shared" si="54"/>
        <v>46201</v>
      </c>
      <c r="B665" t="str">
        <f t="shared" si="55"/>
        <v/>
      </c>
      <c r="C665" t="str">
        <f t="shared" si="56"/>
        <v/>
      </c>
      <c r="D665">
        <f t="shared" si="53"/>
        <v>0</v>
      </c>
      <c r="E665" t="str">
        <f t="shared" si="52"/>
        <v/>
      </c>
      <c r="F665">
        <f>'Fiche formation'!$E$25</f>
        <v>0</v>
      </c>
      <c r="G665">
        <f>Salle!$B$1</f>
        <v>0</v>
      </c>
      <c r="H665" t="str">
        <f>'Fiche formation'!$C$14</f>
        <v>LG3 INFO</v>
      </c>
      <c r="K665">
        <f>VLOOKUP(A665,'Calendrier 2025-2026'!$AH$7:$AI$37,2,FALSE)</f>
        <v>0</v>
      </c>
    </row>
    <row r="666" spans="1:11">
      <c r="A666" s="10">
        <f t="shared" si="54"/>
        <v>46202</v>
      </c>
      <c r="B666" t="str">
        <f t="shared" si="55"/>
        <v>08:00</v>
      </c>
      <c r="C666" t="str">
        <f t="shared" si="56"/>
        <v>12:00</v>
      </c>
      <c r="D666" t="str">
        <f t="shared" si="53"/>
        <v>Entreprise</v>
      </c>
      <c r="E666">
        <f t="shared" si="52"/>
        <v>0</v>
      </c>
      <c r="F666">
        <f>'Fiche formation'!$E$25</f>
        <v>0</v>
      </c>
      <c r="G666">
        <f>Salle!$B$1</f>
        <v>0</v>
      </c>
      <c r="H666" t="str">
        <f>'Fiche formation'!$C$14</f>
        <v>LG3 INFO</v>
      </c>
      <c r="K666" t="str">
        <f>VLOOKUP(A666,'Calendrier 2025-2026'!$AH$7:$AI$37,2,FALSE)</f>
        <v>Entreprise</v>
      </c>
    </row>
    <row r="667" spans="1:11">
      <c r="A667" s="10">
        <f t="shared" si="54"/>
        <v>46202</v>
      </c>
      <c r="B667" t="str">
        <f t="shared" si="55"/>
        <v>14:00</v>
      </c>
      <c r="C667" t="str">
        <f t="shared" si="56"/>
        <v>17:00</v>
      </c>
      <c r="D667" t="str">
        <f t="shared" si="53"/>
        <v>Entreprise</v>
      </c>
      <c r="E667">
        <f t="shared" si="52"/>
        <v>0</v>
      </c>
      <c r="F667">
        <f>'Fiche formation'!$E$25</f>
        <v>0</v>
      </c>
      <c r="G667">
        <f>Salle!$B$1</f>
        <v>0</v>
      </c>
      <c r="H667" t="str">
        <f>'Fiche formation'!$C$14</f>
        <v>LG3 INFO</v>
      </c>
      <c r="K667" t="str">
        <f>VLOOKUP(A667,'Calendrier 2025-2026'!$AH$7:$AI$37,2,FALSE)</f>
        <v>Entreprise</v>
      </c>
    </row>
    <row r="668" spans="1:11">
      <c r="A668" s="10">
        <f t="shared" si="54"/>
        <v>46203</v>
      </c>
      <c r="B668" t="str">
        <f t="shared" si="55"/>
        <v>08:00</v>
      </c>
      <c r="C668" t="str">
        <f t="shared" si="56"/>
        <v>12:00</v>
      </c>
      <c r="D668" t="str">
        <f t="shared" si="53"/>
        <v>Entreprise</v>
      </c>
      <c r="E668">
        <f t="shared" si="52"/>
        <v>0</v>
      </c>
      <c r="F668">
        <f>'Fiche formation'!$E$25</f>
        <v>0</v>
      </c>
      <c r="G668">
        <f>Salle!$B$1</f>
        <v>0</v>
      </c>
      <c r="H668" t="str">
        <f>'Fiche formation'!$C$14</f>
        <v>LG3 INFO</v>
      </c>
      <c r="K668" t="str">
        <f>VLOOKUP(A668,'Calendrier 2025-2026'!$AH$7:$AI$37,2,FALSE)</f>
        <v>Entreprise</v>
      </c>
    </row>
    <row r="669" spans="1:11">
      <c r="A669" s="10">
        <f t="shared" si="54"/>
        <v>46203</v>
      </c>
      <c r="B669" t="str">
        <f t="shared" si="55"/>
        <v>14:00</v>
      </c>
      <c r="C669" t="str">
        <f t="shared" si="56"/>
        <v>17:00</v>
      </c>
      <c r="D669" t="str">
        <f t="shared" si="53"/>
        <v>Entreprise</v>
      </c>
      <c r="E669">
        <f t="shared" si="52"/>
        <v>0</v>
      </c>
      <c r="F669">
        <f>'Fiche formation'!$E$25</f>
        <v>0</v>
      </c>
      <c r="G669">
        <f>Salle!$B$1</f>
        <v>0</v>
      </c>
      <c r="H669" t="str">
        <f>'Fiche formation'!$C$14</f>
        <v>LG3 INFO</v>
      </c>
      <c r="K669" t="str">
        <f>VLOOKUP(A669,'Calendrier 2025-2026'!$AH$7:$AI$37,2,FALSE)</f>
        <v>Entreprise</v>
      </c>
    </row>
    <row r="670" spans="1:11">
      <c r="A670" s="10">
        <f t="shared" si="54"/>
        <v>46204</v>
      </c>
      <c r="B670" t="str">
        <f t="shared" si="55"/>
        <v>08:00</v>
      </c>
      <c r="C670" t="str">
        <f t="shared" si="56"/>
        <v>12:00</v>
      </c>
      <c r="D670" t="str">
        <f t="shared" si="53"/>
        <v>Entreprise</v>
      </c>
      <c r="E670">
        <f t="shared" si="52"/>
        <v>0</v>
      </c>
      <c r="F670">
        <f>'Fiche formation'!$E$25</f>
        <v>0</v>
      </c>
      <c r="G670">
        <f>Salle!$B$1</f>
        <v>0</v>
      </c>
      <c r="H670" t="str">
        <f>'Fiche formation'!$C$14</f>
        <v>LG3 INFO</v>
      </c>
      <c r="K670" t="str">
        <f>VLOOKUP(A670,'Calendrier 2025-2026'!$AK$7:$AL$37,2,FALSE)</f>
        <v>Entreprise</v>
      </c>
    </row>
    <row r="671" spans="1:11">
      <c r="A671" s="10">
        <f t="shared" si="54"/>
        <v>46204</v>
      </c>
      <c r="B671" t="str">
        <f t="shared" si="55"/>
        <v>14:00</v>
      </c>
      <c r="C671" t="str">
        <f t="shared" si="56"/>
        <v>17:00</v>
      </c>
      <c r="D671" t="str">
        <f t="shared" si="53"/>
        <v>Entreprise</v>
      </c>
      <c r="E671">
        <f t="shared" si="52"/>
        <v>0</v>
      </c>
      <c r="F671">
        <f>'Fiche formation'!$E$25</f>
        <v>0</v>
      </c>
      <c r="G671">
        <f>Salle!$B$1</f>
        <v>0</v>
      </c>
      <c r="H671" t="str">
        <f>'Fiche formation'!$C$14</f>
        <v>LG3 INFO</v>
      </c>
      <c r="K671" t="str">
        <f>VLOOKUP(A671,'Calendrier 2025-2026'!$AK$7:$AL$37,2,FALSE)</f>
        <v>Entreprise</v>
      </c>
    </row>
    <row r="672" spans="1:11">
      <c r="A672" s="10">
        <f t="shared" si="54"/>
        <v>46205</v>
      </c>
      <c r="B672" t="str">
        <f t="shared" si="55"/>
        <v>08:00</v>
      </c>
      <c r="C672" t="str">
        <f t="shared" si="56"/>
        <v>12:00</v>
      </c>
      <c r="D672" t="str">
        <f t="shared" si="53"/>
        <v>Entreprise</v>
      </c>
      <c r="E672">
        <f t="shared" si="52"/>
        <v>0</v>
      </c>
      <c r="F672">
        <f>'Fiche formation'!$E$25</f>
        <v>0</v>
      </c>
      <c r="G672">
        <f>Salle!$B$1</f>
        <v>0</v>
      </c>
      <c r="H672" t="str">
        <f>'Fiche formation'!$C$14</f>
        <v>LG3 INFO</v>
      </c>
      <c r="K672" t="str">
        <f>VLOOKUP(A672,'Calendrier 2025-2026'!$AK$7:$AL$37,2,FALSE)</f>
        <v>Entreprise</v>
      </c>
    </row>
    <row r="673" spans="1:11">
      <c r="A673" s="10">
        <f t="shared" si="54"/>
        <v>46205</v>
      </c>
      <c r="B673" t="str">
        <f t="shared" si="55"/>
        <v>14:00</v>
      </c>
      <c r="C673" t="str">
        <f t="shared" si="56"/>
        <v>17:00</v>
      </c>
      <c r="D673" t="str">
        <f t="shared" si="53"/>
        <v>Entreprise</v>
      </c>
      <c r="E673">
        <f t="shared" si="52"/>
        <v>0</v>
      </c>
      <c r="F673">
        <f>'Fiche formation'!$E$25</f>
        <v>0</v>
      </c>
      <c r="G673">
        <f>Salle!$B$1</f>
        <v>0</v>
      </c>
      <c r="H673" t="str">
        <f>'Fiche formation'!$C$14</f>
        <v>LG3 INFO</v>
      </c>
      <c r="K673" t="str">
        <f>VLOOKUP(A673,'Calendrier 2025-2026'!$AK$7:$AL$37,2,FALSE)</f>
        <v>Entreprise</v>
      </c>
    </row>
    <row r="674" spans="1:11">
      <c r="A674" s="10">
        <f t="shared" si="54"/>
        <v>46206</v>
      </c>
      <c r="B674" t="str">
        <f t="shared" si="55"/>
        <v>08:00</v>
      </c>
      <c r="C674" t="str">
        <f t="shared" si="56"/>
        <v>12:00</v>
      </c>
      <c r="D674" t="str">
        <f t="shared" si="53"/>
        <v>Entreprise</v>
      </c>
      <c r="E674">
        <f t="shared" si="52"/>
        <v>0</v>
      </c>
      <c r="F674">
        <f>'Fiche formation'!$E$25</f>
        <v>0</v>
      </c>
      <c r="G674">
        <f>Salle!$B$1</f>
        <v>0</v>
      </c>
      <c r="H674" t="str">
        <f>'Fiche formation'!$C$14</f>
        <v>LG3 INFO</v>
      </c>
      <c r="K674" t="str">
        <f>VLOOKUP(A674,'Calendrier 2025-2026'!$AK$7:$AL$37,2,FALSE)</f>
        <v>Entreprise</v>
      </c>
    </row>
    <row r="675" spans="1:11">
      <c r="A675" s="10">
        <f t="shared" si="54"/>
        <v>46206</v>
      </c>
      <c r="B675" t="str">
        <f t="shared" si="55"/>
        <v>14:00</v>
      </c>
      <c r="C675" t="str">
        <f t="shared" si="56"/>
        <v>17:00</v>
      </c>
      <c r="D675" t="str">
        <f t="shared" si="53"/>
        <v>Entreprise</v>
      </c>
      <c r="E675">
        <f t="shared" si="52"/>
        <v>0</v>
      </c>
      <c r="F675">
        <f>'Fiche formation'!$E$25</f>
        <v>0</v>
      </c>
      <c r="G675">
        <f>Salle!$B$1</f>
        <v>0</v>
      </c>
      <c r="H675" t="str">
        <f>'Fiche formation'!$C$14</f>
        <v>LG3 INFO</v>
      </c>
      <c r="K675" t="str">
        <f>VLOOKUP(A675,'Calendrier 2025-2026'!$AK$7:$AL$37,2,FALSE)</f>
        <v>Entreprise</v>
      </c>
    </row>
    <row r="676" spans="1:11">
      <c r="A676" s="10">
        <f t="shared" si="54"/>
        <v>46207</v>
      </c>
      <c r="B676" t="str">
        <f t="shared" si="55"/>
        <v/>
      </c>
      <c r="C676" t="str">
        <f t="shared" si="56"/>
        <v/>
      </c>
      <c r="D676">
        <f t="shared" si="53"/>
        <v>0</v>
      </c>
      <c r="E676" t="str">
        <f t="shared" si="52"/>
        <v/>
      </c>
      <c r="F676">
        <f>'Fiche formation'!$E$25</f>
        <v>0</v>
      </c>
      <c r="G676">
        <f>Salle!$B$1</f>
        <v>0</v>
      </c>
      <c r="H676" t="str">
        <f>'Fiche formation'!$C$14</f>
        <v>LG3 INFO</v>
      </c>
      <c r="K676">
        <f>VLOOKUP(A676,'Calendrier 2025-2026'!$AK$7:$AL$37,2,FALSE)</f>
        <v>0</v>
      </c>
    </row>
    <row r="677" spans="1:11">
      <c r="A677" s="10">
        <f t="shared" si="54"/>
        <v>46207</v>
      </c>
      <c r="B677" t="str">
        <f t="shared" si="55"/>
        <v/>
      </c>
      <c r="C677" t="str">
        <f t="shared" si="56"/>
        <v/>
      </c>
      <c r="D677">
        <f t="shared" si="53"/>
        <v>0</v>
      </c>
      <c r="E677" t="str">
        <f t="shared" si="52"/>
        <v/>
      </c>
      <c r="F677">
        <f>'Fiche formation'!$E$25</f>
        <v>0</v>
      </c>
      <c r="G677">
        <f>Salle!$B$1</f>
        <v>0</v>
      </c>
      <c r="H677" t="str">
        <f>'Fiche formation'!$C$14</f>
        <v>LG3 INFO</v>
      </c>
      <c r="K677">
        <f>VLOOKUP(A677,'Calendrier 2025-2026'!$AK$7:$AL$37,2,FALSE)</f>
        <v>0</v>
      </c>
    </row>
    <row r="678" spans="1:11">
      <c r="A678" s="10">
        <f t="shared" si="54"/>
        <v>46208</v>
      </c>
      <c r="B678" t="str">
        <f t="shared" si="55"/>
        <v/>
      </c>
      <c r="C678" t="str">
        <f t="shared" si="56"/>
        <v/>
      </c>
      <c r="D678">
        <f t="shared" si="53"/>
        <v>0</v>
      </c>
      <c r="E678" t="str">
        <f t="shared" si="52"/>
        <v/>
      </c>
      <c r="F678">
        <f>'Fiche formation'!$E$25</f>
        <v>0</v>
      </c>
      <c r="G678">
        <f>Salle!$B$1</f>
        <v>0</v>
      </c>
      <c r="H678" t="str">
        <f>'Fiche formation'!$C$14</f>
        <v>LG3 INFO</v>
      </c>
      <c r="K678">
        <f>VLOOKUP(A678,'Calendrier 2025-2026'!$AK$7:$AL$37,2,FALSE)</f>
        <v>0</v>
      </c>
    </row>
    <row r="679" spans="1:11">
      <c r="A679" s="10">
        <f t="shared" si="54"/>
        <v>46208</v>
      </c>
      <c r="B679" t="str">
        <f t="shared" si="55"/>
        <v/>
      </c>
      <c r="C679" t="str">
        <f t="shared" si="56"/>
        <v/>
      </c>
      <c r="D679">
        <f t="shared" si="53"/>
        <v>0</v>
      </c>
      <c r="E679" t="str">
        <f t="shared" si="52"/>
        <v/>
      </c>
      <c r="F679">
        <f>'Fiche formation'!$E$25</f>
        <v>0</v>
      </c>
      <c r="G679">
        <f>Salle!$B$1</f>
        <v>0</v>
      </c>
      <c r="H679" t="str">
        <f>'Fiche formation'!$C$14</f>
        <v>LG3 INFO</v>
      </c>
      <c r="K679">
        <f>VLOOKUP(A679,'Calendrier 2025-2026'!$AK$7:$AL$37,2,FALSE)</f>
        <v>0</v>
      </c>
    </row>
    <row r="680" spans="1:11">
      <c r="A680" s="10">
        <f t="shared" si="54"/>
        <v>46209</v>
      </c>
      <c r="B680" t="str">
        <f t="shared" si="55"/>
        <v>08:00</v>
      </c>
      <c r="C680" t="str">
        <f t="shared" si="56"/>
        <v>12:00</v>
      </c>
      <c r="D680" t="str">
        <f t="shared" si="53"/>
        <v>Entreprise</v>
      </c>
      <c r="E680">
        <f t="shared" si="52"/>
        <v>0</v>
      </c>
      <c r="F680">
        <f>'Fiche formation'!$E$25</f>
        <v>0</v>
      </c>
      <c r="G680">
        <f>Salle!$B$1</f>
        <v>0</v>
      </c>
      <c r="H680" t="str">
        <f>'Fiche formation'!$C$14</f>
        <v>LG3 INFO</v>
      </c>
      <c r="K680" t="str">
        <f>VLOOKUP(A680,'Calendrier 2025-2026'!$AK$7:$AL$37,2,FALSE)</f>
        <v>Entreprise</v>
      </c>
    </row>
    <row r="681" spans="1:11">
      <c r="A681" s="10">
        <f t="shared" si="54"/>
        <v>46209</v>
      </c>
      <c r="B681" t="str">
        <f t="shared" si="55"/>
        <v>14:00</v>
      </c>
      <c r="C681" t="str">
        <f t="shared" si="56"/>
        <v>17:00</v>
      </c>
      <c r="D681" t="str">
        <f t="shared" si="53"/>
        <v>Entreprise</v>
      </c>
      <c r="E681">
        <f t="shared" si="52"/>
        <v>0</v>
      </c>
      <c r="F681">
        <f>'Fiche formation'!$E$25</f>
        <v>0</v>
      </c>
      <c r="G681">
        <f>Salle!$B$1</f>
        <v>0</v>
      </c>
      <c r="H681" t="str">
        <f>'Fiche formation'!$C$14</f>
        <v>LG3 INFO</v>
      </c>
      <c r="K681" t="str">
        <f>VLOOKUP(A681,'Calendrier 2025-2026'!$AK$7:$AL$37,2,FALSE)</f>
        <v>Entreprise</v>
      </c>
    </row>
    <row r="682" spans="1:11">
      <c r="A682" s="10">
        <f t="shared" si="54"/>
        <v>46210</v>
      </c>
      <c r="B682" t="str">
        <f t="shared" si="55"/>
        <v>08:00</v>
      </c>
      <c r="C682" t="str">
        <f t="shared" si="56"/>
        <v>12:00</v>
      </c>
      <c r="D682" t="str">
        <f t="shared" si="53"/>
        <v>Entreprise</v>
      </c>
      <c r="E682">
        <f t="shared" si="52"/>
        <v>0</v>
      </c>
      <c r="F682">
        <f>'Fiche formation'!$E$25</f>
        <v>0</v>
      </c>
      <c r="G682">
        <f>Salle!$B$1</f>
        <v>0</v>
      </c>
      <c r="H682" t="str">
        <f>'Fiche formation'!$C$14</f>
        <v>LG3 INFO</v>
      </c>
      <c r="K682" t="str">
        <f>VLOOKUP(A682,'Calendrier 2025-2026'!$AK$7:$AL$37,2,FALSE)</f>
        <v>Entreprise</v>
      </c>
    </row>
    <row r="683" spans="1:11">
      <c r="A683" s="10">
        <f t="shared" si="54"/>
        <v>46210</v>
      </c>
      <c r="B683" t="str">
        <f t="shared" si="55"/>
        <v>14:00</v>
      </c>
      <c r="C683" t="str">
        <f t="shared" si="56"/>
        <v>17:00</v>
      </c>
      <c r="D683" t="str">
        <f t="shared" si="53"/>
        <v>Entreprise</v>
      </c>
      <c r="E683">
        <f t="shared" si="52"/>
        <v>0</v>
      </c>
      <c r="F683">
        <f>'Fiche formation'!$E$25</f>
        <v>0</v>
      </c>
      <c r="G683">
        <f>Salle!$B$1</f>
        <v>0</v>
      </c>
      <c r="H683" t="str">
        <f>'Fiche formation'!$C$14</f>
        <v>LG3 INFO</v>
      </c>
      <c r="K683" t="str">
        <f>VLOOKUP(A683,'Calendrier 2025-2026'!$AK$7:$AL$37,2,FALSE)</f>
        <v>Entreprise</v>
      </c>
    </row>
    <row r="684" spans="1:11">
      <c r="A684" s="10">
        <f t="shared" si="54"/>
        <v>46211</v>
      </c>
      <c r="B684" t="str">
        <f t="shared" si="55"/>
        <v>08:00</v>
      </c>
      <c r="C684" t="str">
        <f t="shared" si="56"/>
        <v>12:00</v>
      </c>
      <c r="D684" t="str">
        <f t="shared" si="53"/>
        <v>Entreprise</v>
      </c>
      <c r="E684">
        <f t="shared" si="52"/>
        <v>0</v>
      </c>
      <c r="F684">
        <f>'Fiche formation'!$E$25</f>
        <v>0</v>
      </c>
      <c r="G684">
        <f>Salle!$B$1</f>
        <v>0</v>
      </c>
      <c r="H684" t="str">
        <f>'Fiche formation'!$C$14</f>
        <v>LG3 INFO</v>
      </c>
      <c r="K684" t="str">
        <f>VLOOKUP(A684,'Calendrier 2025-2026'!$AK$7:$AL$37,2,FALSE)</f>
        <v>Entreprise</v>
      </c>
    </row>
    <row r="685" spans="1:11">
      <c r="A685" s="10">
        <f t="shared" si="54"/>
        <v>46211</v>
      </c>
      <c r="B685" t="str">
        <f t="shared" si="55"/>
        <v>14:00</v>
      </c>
      <c r="C685" t="str">
        <f t="shared" si="56"/>
        <v>17:00</v>
      </c>
      <c r="D685" t="str">
        <f t="shared" si="53"/>
        <v>Entreprise</v>
      </c>
      <c r="E685">
        <f t="shared" si="52"/>
        <v>0</v>
      </c>
      <c r="F685">
        <f>'Fiche formation'!$E$25</f>
        <v>0</v>
      </c>
      <c r="G685">
        <f>Salle!$B$1</f>
        <v>0</v>
      </c>
      <c r="H685" t="str">
        <f>'Fiche formation'!$C$14</f>
        <v>LG3 INFO</v>
      </c>
      <c r="K685" t="str">
        <f>VLOOKUP(A685,'Calendrier 2025-2026'!$AK$7:$AL$37,2,FALSE)</f>
        <v>Entreprise</v>
      </c>
    </row>
    <row r="686" spans="1:11">
      <c r="A686" s="10">
        <f t="shared" si="54"/>
        <v>46212</v>
      </c>
      <c r="B686" t="str">
        <f t="shared" si="55"/>
        <v>08:00</v>
      </c>
      <c r="C686" t="str">
        <f t="shared" si="56"/>
        <v>12:00</v>
      </c>
      <c r="D686" t="str">
        <f t="shared" si="53"/>
        <v>Entreprise</v>
      </c>
      <c r="E686">
        <f t="shared" si="52"/>
        <v>0</v>
      </c>
      <c r="F686">
        <f>'Fiche formation'!$E$25</f>
        <v>0</v>
      </c>
      <c r="G686">
        <f>Salle!$B$1</f>
        <v>0</v>
      </c>
      <c r="H686" t="str">
        <f>'Fiche formation'!$C$14</f>
        <v>LG3 INFO</v>
      </c>
      <c r="K686" t="str">
        <f>VLOOKUP(A686,'Calendrier 2025-2026'!$AK$7:$AL$37,2,FALSE)</f>
        <v>Entreprise</v>
      </c>
    </row>
    <row r="687" spans="1:11">
      <c r="A687" s="10">
        <f t="shared" si="54"/>
        <v>46212</v>
      </c>
      <c r="B687" t="str">
        <f t="shared" si="55"/>
        <v>14:00</v>
      </c>
      <c r="C687" t="str">
        <f t="shared" si="56"/>
        <v>17:00</v>
      </c>
      <c r="D687" t="str">
        <f t="shared" si="53"/>
        <v>Entreprise</v>
      </c>
      <c r="E687">
        <f t="shared" si="52"/>
        <v>0</v>
      </c>
      <c r="F687">
        <f>'Fiche formation'!$E$25</f>
        <v>0</v>
      </c>
      <c r="G687">
        <f>Salle!$B$1</f>
        <v>0</v>
      </c>
      <c r="H687" t="str">
        <f>'Fiche formation'!$C$14</f>
        <v>LG3 INFO</v>
      </c>
      <c r="K687" t="str">
        <f>VLOOKUP(A687,'Calendrier 2025-2026'!$AK$7:$AL$37,2,FALSE)</f>
        <v>Entreprise</v>
      </c>
    </row>
    <row r="688" spans="1:11">
      <c r="A688" s="10">
        <f t="shared" si="54"/>
        <v>46213</v>
      </c>
      <c r="B688" t="str">
        <f t="shared" si="55"/>
        <v>08:00</v>
      </c>
      <c r="C688" t="str">
        <f t="shared" si="56"/>
        <v>12:00</v>
      </c>
      <c r="D688" t="str">
        <f t="shared" si="53"/>
        <v>Entreprise</v>
      </c>
      <c r="E688">
        <f t="shared" si="52"/>
        <v>0</v>
      </c>
      <c r="F688">
        <f>'Fiche formation'!$E$25</f>
        <v>0</v>
      </c>
      <c r="G688">
        <f>Salle!$B$1</f>
        <v>0</v>
      </c>
      <c r="H688" t="str">
        <f>'Fiche formation'!$C$14</f>
        <v>LG3 INFO</v>
      </c>
      <c r="K688" t="str">
        <f>VLOOKUP(A688,'Calendrier 2025-2026'!$AK$7:$AL$37,2,FALSE)</f>
        <v>Entreprise</v>
      </c>
    </row>
    <row r="689" spans="1:11">
      <c r="A689" s="10">
        <f t="shared" si="54"/>
        <v>46213</v>
      </c>
      <c r="B689" t="str">
        <f t="shared" si="55"/>
        <v>14:00</v>
      </c>
      <c r="C689" t="str">
        <f t="shared" si="56"/>
        <v>17:00</v>
      </c>
      <c r="D689" t="str">
        <f t="shared" si="53"/>
        <v>Entreprise</v>
      </c>
      <c r="E689">
        <f t="shared" si="52"/>
        <v>0</v>
      </c>
      <c r="F689">
        <f>'Fiche formation'!$E$25</f>
        <v>0</v>
      </c>
      <c r="G689">
        <f>Salle!$B$1</f>
        <v>0</v>
      </c>
      <c r="H689" t="str">
        <f>'Fiche formation'!$C$14</f>
        <v>LG3 INFO</v>
      </c>
      <c r="K689" t="str">
        <f>VLOOKUP(A689,'Calendrier 2025-2026'!$AK$7:$AL$37,2,FALSE)</f>
        <v>Entreprise</v>
      </c>
    </row>
    <row r="690" spans="1:11">
      <c r="A690" s="10">
        <f t="shared" si="54"/>
        <v>46214</v>
      </c>
      <c r="B690" t="str">
        <f t="shared" si="55"/>
        <v/>
      </c>
      <c r="C690" t="str">
        <f t="shared" si="56"/>
        <v/>
      </c>
      <c r="D690">
        <f t="shared" si="53"/>
        <v>0</v>
      </c>
      <c r="E690" t="str">
        <f t="shared" si="52"/>
        <v/>
      </c>
      <c r="F690">
        <f>'Fiche formation'!$E$25</f>
        <v>0</v>
      </c>
      <c r="G690">
        <f>Salle!$B$1</f>
        <v>0</v>
      </c>
      <c r="H690" t="str">
        <f>'Fiche formation'!$C$14</f>
        <v>LG3 INFO</v>
      </c>
      <c r="K690">
        <f>VLOOKUP(A690,'Calendrier 2025-2026'!$AK$7:$AL$37,2,FALSE)</f>
        <v>0</v>
      </c>
    </row>
    <row r="691" spans="1:11">
      <c r="A691" s="10">
        <f t="shared" si="54"/>
        <v>46214</v>
      </c>
      <c r="B691" t="str">
        <f t="shared" si="55"/>
        <v/>
      </c>
      <c r="C691" t="str">
        <f t="shared" si="56"/>
        <v/>
      </c>
      <c r="D691">
        <f t="shared" si="53"/>
        <v>0</v>
      </c>
      <c r="E691" t="str">
        <f t="shared" si="52"/>
        <v/>
      </c>
      <c r="F691">
        <f>'Fiche formation'!$E$25</f>
        <v>0</v>
      </c>
      <c r="G691">
        <f>Salle!$B$1</f>
        <v>0</v>
      </c>
      <c r="H691" t="str">
        <f>'Fiche formation'!$C$14</f>
        <v>LG3 INFO</v>
      </c>
      <c r="K691">
        <f>VLOOKUP(A691,'Calendrier 2025-2026'!$AK$7:$AL$37,2,FALSE)</f>
        <v>0</v>
      </c>
    </row>
    <row r="692" spans="1:11">
      <c r="A692" s="10">
        <f t="shared" si="54"/>
        <v>46215</v>
      </c>
      <c r="B692" t="str">
        <f t="shared" si="55"/>
        <v/>
      </c>
      <c r="C692" t="str">
        <f t="shared" si="56"/>
        <v/>
      </c>
      <c r="D692">
        <f t="shared" si="53"/>
        <v>0</v>
      </c>
      <c r="E692" t="str">
        <f t="shared" si="52"/>
        <v/>
      </c>
      <c r="F692">
        <f>'Fiche formation'!$E$25</f>
        <v>0</v>
      </c>
      <c r="G692">
        <f>Salle!$B$1</f>
        <v>0</v>
      </c>
      <c r="H692" t="str">
        <f>'Fiche formation'!$C$14</f>
        <v>LG3 INFO</v>
      </c>
      <c r="K692">
        <f>VLOOKUP(A692,'Calendrier 2025-2026'!$AK$7:$AL$37,2,FALSE)</f>
        <v>0</v>
      </c>
    </row>
    <row r="693" spans="1:11">
      <c r="A693" s="10">
        <f t="shared" si="54"/>
        <v>46215</v>
      </c>
      <c r="B693" t="str">
        <f t="shared" si="55"/>
        <v/>
      </c>
      <c r="C693" t="str">
        <f t="shared" si="56"/>
        <v/>
      </c>
      <c r="D693">
        <f t="shared" si="53"/>
        <v>0</v>
      </c>
      <c r="E693" t="str">
        <f t="shared" si="52"/>
        <v/>
      </c>
      <c r="F693">
        <f>'Fiche formation'!$E$25</f>
        <v>0</v>
      </c>
      <c r="G693">
        <f>Salle!$B$1</f>
        <v>0</v>
      </c>
      <c r="H693" t="str">
        <f>'Fiche formation'!$C$14</f>
        <v>LG3 INFO</v>
      </c>
      <c r="K693">
        <f>VLOOKUP(A693,'Calendrier 2025-2026'!$AK$7:$AL$37,2,FALSE)</f>
        <v>0</v>
      </c>
    </row>
    <row r="694" spans="1:11">
      <c r="A694" s="10">
        <f t="shared" si="54"/>
        <v>46216</v>
      </c>
      <c r="B694" t="str">
        <f t="shared" si="55"/>
        <v>08:00</v>
      </c>
      <c r="C694" t="str">
        <f t="shared" si="56"/>
        <v>12:00</v>
      </c>
      <c r="D694" t="str">
        <f t="shared" si="53"/>
        <v>Entreprise</v>
      </c>
      <c r="E694">
        <f t="shared" si="52"/>
        <v>0</v>
      </c>
      <c r="F694">
        <f>'Fiche formation'!$E$25</f>
        <v>0</v>
      </c>
      <c r="G694">
        <f>Salle!$B$1</f>
        <v>0</v>
      </c>
      <c r="H694" t="str">
        <f>'Fiche formation'!$C$14</f>
        <v>LG3 INFO</v>
      </c>
      <c r="K694" t="str">
        <f>VLOOKUP(A694,'Calendrier 2025-2026'!$AK$7:$AL$37,2,FALSE)</f>
        <v>Entreprise</v>
      </c>
    </row>
    <row r="695" spans="1:11">
      <c r="A695" s="10">
        <f t="shared" si="54"/>
        <v>46216</v>
      </c>
      <c r="B695" t="str">
        <f t="shared" si="55"/>
        <v>14:00</v>
      </c>
      <c r="C695" t="str">
        <f t="shared" si="56"/>
        <v>17:00</v>
      </c>
      <c r="D695" t="str">
        <f t="shared" si="53"/>
        <v>Entreprise</v>
      </c>
      <c r="E695">
        <f t="shared" si="52"/>
        <v>0</v>
      </c>
      <c r="F695">
        <f>'Fiche formation'!$E$25</f>
        <v>0</v>
      </c>
      <c r="G695">
        <f>Salle!$B$1</f>
        <v>0</v>
      </c>
      <c r="H695" t="str">
        <f>'Fiche formation'!$C$14</f>
        <v>LG3 INFO</v>
      </c>
      <c r="K695" t="str">
        <f>VLOOKUP(A695,'Calendrier 2025-2026'!$AK$7:$AL$37,2,FALSE)</f>
        <v>Entreprise</v>
      </c>
    </row>
    <row r="696" spans="1:11">
      <c r="A696" s="10">
        <f t="shared" si="54"/>
        <v>46217</v>
      </c>
      <c r="B696" t="str">
        <f t="shared" si="55"/>
        <v/>
      </c>
      <c r="C696" t="str">
        <f t="shared" si="56"/>
        <v/>
      </c>
      <c r="D696">
        <f t="shared" si="53"/>
        <v>0</v>
      </c>
      <c r="E696" t="str">
        <f t="shared" si="52"/>
        <v/>
      </c>
      <c r="F696">
        <f>'Fiche formation'!$E$25</f>
        <v>0</v>
      </c>
      <c r="G696">
        <f>Salle!$B$1</f>
        <v>0</v>
      </c>
      <c r="H696" t="str">
        <f>'Fiche formation'!$C$14</f>
        <v>LG3 INFO</v>
      </c>
      <c r="K696">
        <f>VLOOKUP(A696,'Calendrier 2025-2026'!$AK$7:$AL$37,2,FALSE)</f>
        <v>0</v>
      </c>
    </row>
    <row r="697" spans="1:11">
      <c r="A697" s="10">
        <f t="shared" si="54"/>
        <v>46217</v>
      </c>
      <c r="B697" t="str">
        <f t="shared" si="55"/>
        <v/>
      </c>
      <c r="C697" t="str">
        <f t="shared" si="56"/>
        <v/>
      </c>
      <c r="D697">
        <f t="shared" si="53"/>
        <v>0</v>
      </c>
      <c r="E697" t="str">
        <f t="shared" si="52"/>
        <v/>
      </c>
      <c r="F697">
        <f>'Fiche formation'!$E$25</f>
        <v>0</v>
      </c>
      <c r="G697">
        <f>Salle!$B$1</f>
        <v>0</v>
      </c>
      <c r="H697" t="str">
        <f>'Fiche formation'!$C$14</f>
        <v>LG3 INFO</v>
      </c>
      <c r="K697">
        <f>VLOOKUP(A697,'Calendrier 2025-2026'!$AK$7:$AL$37,2,FALSE)</f>
        <v>0</v>
      </c>
    </row>
    <row r="698" spans="1:11">
      <c r="A698" s="10">
        <f t="shared" si="54"/>
        <v>46218</v>
      </c>
      <c r="B698" t="str">
        <f t="shared" si="55"/>
        <v>08:00</v>
      </c>
      <c r="C698" t="str">
        <f t="shared" si="56"/>
        <v>12:00</v>
      </c>
      <c r="D698" t="str">
        <f t="shared" si="53"/>
        <v>Entreprise</v>
      </c>
      <c r="E698">
        <f t="shared" si="52"/>
        <v>0</v>
      </c>
      <c r="F698">
        <f>'Fiche formation'!$E$25</f>
        <v>0</v>
      </c>
      <c r="G698">
        <f>Salle!$B$1</f>
        <v>0</v>
      </c>
      <c r="H698" t="str">
        <f>'Fiche formation'!$C$14</f>
        <v>LG3 INFO</v>
      </c>
      <c r="K698" t="str">
        <f>VLOOKUP(A698,'Calendrier 2025-2026'!$AK$7:$AL$37,2,FALSE)</f>
        <v>Entreprise</v>
      </c>
    </row>
    <row r="699" spans="1:11">
      <c r="A699" s="10">
        <f t="shared" si="54"/>
        <v>46218</v>
      </c>
      <c r="B699" t="str">
        <f t="shared" si="55"/>
        <v>14:00</v>
      </c>
      <c r="C699" t="str">
        <f t="shared" si="56"/>
        <v>17:00</v>
      </c>
      <c r="D699" t="str">
        <f t="shared" si="53"/>
        <v>Entreprise</v>
      </c>
      <c r="E699">
        <f t="shared" si="52"/>
        <v>0</v>
      </c>
      <c r="F699">
        <f>'Fiche formation'!$E$25</f>
        <v>0</v>
      </c>
      <c r="G699">
        <f>Salle!$B$1</f>
        <v>0</v>
      </c>
      <c r="H699" t="str">
        <f>'Fiche formation'!$C$14</f>
        <v>LG3 INFO</v>
      </c>
      <c r="K699" t="str">
        <f>VLOOKUP(A699,'Calendrier 2025-2026'!$AK$7:$AL$37,2,FALSE)</f>
        <v>Entreprise</v>
      </c>
    </row>
    <row r="700" spans="1:11">
      <c r="A700" s="10">
        <f t="shared" si="54"/>
        <v>46219</v>
      </c>
      <c r="B700" t="str">
        <f t="shared" si="55"/>
        <v>08:00</v>
      </c>
      <c r="C700" t="str">
        <f t="shared" si="56"/>
        <v>12:00</v>
      </c>
      <c r="D700" t="str">
        <f t="shared" si="53"/>
        <v>Entreprise</v>
      </c>
      <c r="E700">
        <f t="shared" si="52"/>
        <v>0</v>
      </c>
      <c r="F700">
        <f>'Fiche formation'!$E$25</f>
        <v>0</v>
      </c>
      <c r="G700">
        <f>Salle!$B$1</f>
        <v>0</v>
      </c>
      <c r="H700" t="str">
        <f>'Fiche formation'!$C$14</f>
        <v>LG3 INFO</v>
      </c>
      <c r="K700" t="str">
        <f>VLOOKUP(A700,'Calendrier 2025-2026'!$AK$7:$AL$37,2,FALSE)</f>
        <v>Entreprise</v>
      </c>
    </row>
    <row r="701" spans="1:11">
      <c r="A701" s="10">
        <f t="shared" si="54"/>
        <v>46219</v>
      </c>
      <c r="B701" t="str">
        <f t="shared" si="55"/>
        <v>14:00</v>
      </c>
      <c r="C701" t="str">
        <f t="shared" si="56"/>
        <v>17:00</v>
      </c>
      <c r="D701" t="str">
        <f t="shared" si="53"/>
        <v>Entreprise</v>
      </c>
      <c r="E701">
        <f t="shared" si="52"/>
        <v>0</v>
      </c>
      <c r="F701">
        <f>'Fiche formation'!$E$25</f>
        <v>0</v>
      </c>
      <c r="G701">
        <f>Salle!$B$1</f>
        <v>0</v>
      </c>
      <c r="H701" t="str">
        <f>'Fiche formation'!$C$14</f>
        <v>LG3 INFO</v>
      </c>
      <c r="K701" t="str">
        <f>VLOOKUP(A701,'Calendrier 2025-2026'!$AK$7:$AL$37,2,FALSE)</f>
        <v>Entreprise</v>
      </c>
    </row>
    <row r="702" spans="1:11">
      <c r="A702" s="10">
        <f t="shared" si="54"/>
        <v>46220</v>
      </c>
      <c r="B702" t="str">
        <f t="shared" si="55"/>
        <v>08:00</v>
      </c>
      <c r="C702" t="str">
        <f t="shared" si="56"/>
        <v>12:00</v>
      </c>
      <c r="D702" t="str">
        <f t="shared" si="53"/>
        <v>Entreprise</v>
      </c>
      <c r="E702">
        <f t="shared" si="52"/>
        <v>0</v>
      </c>
      <c r="F702">
        <f>'Fiche formation'!$E$25</f>
        <v>0</v>
      </c>
      <c r="G702">
        <f>Salle!$B$1</f>
        <v>0</v>
      </c>
      <c r="H702" t="str">
        <f>'Fiche formation'!$C$14</f>
        <v>LG3 INFO</v>
      </c>
      <c r="K702" t="str">
        <f>VLOOKUP(A702,'Calendrier 2025-2026'!$AK$7:$AL$37,2,FALSE)</f>
        <v>Entreprise</v>
      </c>
    </row>
    <row r="703" spans="1:11">
      <c r="A703" s="10">
        <f t="shared" si="54"/>
        <v>46220</v>
      </c>
      <c r="B703" t="str">
        <f t="shared" si="55"/>
        <v>14:00</v>
      </c>
      <c r="C703" t="str">
        <f t="shared" si="56"/>
        <v>17:00</v>
      </c>
      <c r="D703" t="str">
        <f t="shared" si="53"/>
        <v>Entreprise</v>
      </c>
      <c r="E703">
        <f t="shared" si="52"/>
        <v>0</v>
      </c>
      <c r="F703">
        <f>'Fiche formation'!$E$25</f>
        <v>0</v>
      </c>
      <c r="G703">
        <f>Salle!$B$1</f>
        <v>0</v>
      </c>
      <c r="H703" t="str">
        <f>'Fiche formation'!$C$14</f>
        <v>LG3 INFO</v>
      </c>
      <c r="K703" t="str">
        <f>VLOOKUP(A703,'Calendrier 2025-2026'!$AK$7:$AL$37,2,FALSE)</f>
        <v>Entreprise</v>
      </c>
    </row>
    <row r="704" spans="1:11">
      <c r="A704" s="10">
        <f t="shared" si="54"/>
        <v>46221</v>
      </c>
      <c r="B704" t="str">
        <f t="shared" si="55"/>
        <v/>
      </c>
      <c r="C704" t="str">
        <f t="shared" si="56"/>
        <v/>
      </c>
      <c r="D704">
        <f t="shared" si="53"/>
        <v>0</v>
      </c>
      <c r="E704" t="str">
        <f t="shared" ref="E704:E767" si="57">IF(K704=0,"",IF(OR(K704="Entreprise",K704="Révisions"),0,1))</f>
        <v/>
      </c>
      <c r="F704">
        <f>'Fiche formation'!$E$25</f>
        <v>0</v>
      </c>
      <c r="G704">
        <f>Salle!$B$1</f>
        <v>0</v>
      </c>
      <c r="H704" t="str">
        <f>'Fiche formation'!$C$14</f>
        <v>LG3 INFO</v>
      </c>
      <c r="K704">
        <f>VLOOKUP(A704,'Calendrier 2025-2026'!$AK$7:$AL$37,2,FALSE)</f>
        <v>0</v>
      </c>
    </row>
    <row r="705" spans="1:11">
      <c r="A705" s="10">
        <f t="shared" si="54"/>
        <v>46221</v>
      </c>
      <c r="B705" t="str">
        <f t="shared" si="55"/>
        <v/>
      </c>
      <c r="C705" t="str">
        <f t="shared" si="56"/>
        <v/>
      </c>
      <c r="D705">
        <f t="shared" ref="D705:D768" si="58">K705</f>
        <v>0</v>
      </c>
      <c r="E705" t="str">
        <f t="shared" si="57"/>
        <v/>
      </c>
      <c r="F705">
        <f>'Fiche formation'!$E$25</f>
        <v>0</v>
      </c>
      <c r="G705">
        <f>Salle!$B$1</f>
        <v>0</v>
      </c>
      <c r="H705" t="str">
        <f>'Fiche formation'!$C$14</f>
        <v>LG3 INFO</v>
      </c>
      <c r="K705">
        <f>VLOOKUP(A705,'Calendrier 2025-2026'!$AK$7:$AL$37,2,FALSE)</f>
        <v>0</v>
      </c>
    </row>
    <row r="706" spans="1:11">
      <c r="A706" s="10">
        <f t="shared" ref="A706:A769" si="59">IF(A705=A704,A705+1,A705)</f>
        <v>46222</v>
      </c>
      <c r="B706" t="str">
        <f t="shared" si="55"/>
        <v/>
      </c>
      <c r="C706" t="str">
        <f t="shared" si="56"/>
        <v/>
      </c>
      <c r="D706">
        <f t="shared" si="58"/>
        <v>0</v>
      </c>
      <c r="E706" t="str">
        <f t="shared" si="57"/>
        <v/>
      </c>
      <c r="F706">
        <f>'Fiche formation'!$E$25</f>
        <v>0</v>
      </c>
      <c r="G706">
        <f>Salle!$B$1</f>
        <v>0</v>
      </c>
      <c r="H706" t="str">
        <f>'Fiche formation'!$C$14</f>
        <v>LG3 INFO</v>
      </c>
      <c r="K706">
        <f>VLOOKUP(A706,'Calendrier 2025-2026'!$AK$7:$AL$37,2,FALSE)</f>
        <v>0</v>
      </c>
    </row>
    <row r="707" spans="1:11">
      <c r="A707" s="10">
        <f t="shared" si="59"/>
        <v>46222</v>
      </c>
      <c r="B707" t="str">
        <f t="shared" ref="B707:B770" si="60">IF(K707=0,"",IF($A707=$A706,"14:00","08:00"))</f>
        <v/>
      </c>
      <c r="C707" t="str">
        <f t="shared" ref="C707:C770" si="61">IF(K707=0,"",IF($A707=$A706,"17:00","12:00"))</f>
        <v/>
      </c>
      <c r="D707">
        <f t="shared" si="58"/>
        <v>0</v>
      </c>
      <c r="E707" t="str">
        <f t="shared" si="57"/>
        <v/>
      </c>
      <c r="F707">
        <f>'Fiche formation'!$E$25</f>
        <v>0</v>
      </c>
      <c r="G707">
        <f>Salle!$B$1</f>
        <v>0</v>
      </c>
      <c r="H707" t="str">
        <f>'Fiche formation'!$C$14</f>
        <v>LG3 INFO</v>
      </c>
      <c r="K707">
        <f>VLOOKUP(A707,'Calendrier 2025-2026'!$AK$7:$AL$37,2,FALSE)</f>
        <v>0</v>
      </c>
    </row>
    <row r="708" spans="1:11">
      <c r="A708" s="10">
        <f t="shared" si="59"/>
        <v>46223</v>
      </c>
      <c r="B708" t="str">
        <f t="shared" si="60"/>
        <v>08:00</v>
      </c>
      <c r="C708" t="str">
        <f t="shared" si="61"/>
        <v>12:00</v>
      </c>
      <c r="D708" t="str">
        <f t="shared" si="58"/>
        <v>Entreprise</v>
      </c>
      <c r="E708">
        <f t="shared" si="57"/>
        <v>0</v>
      </c>
      <c r="F708">
        <f>'Fiche formation'!$E$25</f>
        <v>0</v>
      </c>
      <c r="G708">
        <f>Salle!$B$1</f>
        <v>0</v>
      </c>
      <c r="H708" t="str">
        <f>'Fiche formation'!$C$14</f>
        <v>LG3 INFO</v>
      </c>
      <c r="K708" t="str">
        <f>VLOOKUP(A708,'Calendrier 2025-2026'!$AK$7:$AL$37,2,FALSE)</f>
        <v>Entreprise</v>
      </c>
    </row>
    <row r="709" spans="1:11">
      <c r="A709" s="10">
        <f t="shared" si="59"/>
        <v>46223</v>
      </c>
      <c r="B709" t="str">
        <f t="shared" si="60"/>
        <v>14:00</v>
      </c>
      <c r="C709" t="str">
        <f t="shared" si="61"/>
        <v>17:00</v>
      </c>
      <c r="D709" t="str">
        <f t="shared" si="58"/>
        <v>Entreprise</v>
      </c>
      <c r="E709">
        <f t="shared" si="57"/>
        <v>0</v>
      </c>
      <c r="F709">
        <f>'Fiche formation'!$E$25</f>
        <v>0</v>
      </c>
      <c r="G709">
        <f>Salle!$B$1</f>
        <v>0</v>
      </c>
      <c r="H709" t="str">
        <f>'Fiche formation'!$C$14</f>
        <v>LG3 INFO</v>
      </c>
      <c r="K709" t="str">
        <f>VLOOKUP(A709,'Calendrier 2025-2026'!$AK$7:$AL$37,2,FALSE)</f>
        <v>Entreprise</v>
      </c>
    </row>
    <row r="710" spans="1:11">
      <c r="A710" s="10">
        <f t="shared" si="59"/>
        <v>46224</v>
      </c>
      <c r="B710" t="str">
        <f t="shared" si="60"/>
        <v>08:00</v>
      </c>
      <c r="C710" t="str">
        <f t="shared" si="61"/>
        <v>12:00</v>
      </c>
      <c r="D710" t="str">
        <f t="shared" si="58"/>
        <v>Entreprise</v>
      </c>
      <c r="E710">
        <f t="shared" si="57"/>
        <v>0</v>
      </c>
      <c r="F710">
        <f>'Fiche formation'!$E$25</f>
        <v>0</v>
      </c>
      <c r="G710">
        <f>Salle!$B$1</f>
        <v>0</v>
      </c>
      <c r="H710" t="str">
        <f>'Fiche formation'!$C$14</f>
        <v>LG3 INFO</v>
      </c>
      <c r="K710" t="str">
        <f>VLOOKUP(A710,'Calendrier 2025-2026'!$AK$7:$AL$37,2,FALSE)</f>
        <v>Entreprise</v>
      </c>
    </row>
    <row r="711" spans="1:11">
      <c r="A711" s="10">
        <f t="shared" si="59"/>
        <v>46224</v>
      </c>
      <c r="B711" t="str">
        <f t="shared" si="60"/>
        <v>14:00</v>
      </c>
      <c r="C711" t="str">
        <f t="shared" si="61"/>
        <v>17:00</v>
      </c>
      <c r="D711" t="str">
        <f t="shared" si="58"/>
        <v>Entreprise</v>
      </c>
      <c r="E711">
        <f t="shared" si="57"/>
        <v>0</v>
      </c>
      <c r="F711">
        <f>'Fiche formation'!$E$25</f>
        <v>0</v>
      </c>
      <c r="G711">
        <f>Salle!$B$1</f>
        <v>0</v>
      </c>
      <c r="H711" t="str">
        <f>'Fiche formation'!$C$14</f>
        <v>LG3 INFO</v>
      </c>
      <c r="K711" t="str">
        <f>VLOOKUP(A711,'Calendrier 2025-2026'!$AK$7:$AL$37,2,FALSE)</f>
        <v>Entreprise</v>
      </c>
    </row>
    <row r="712" spans="1:11">
      <c r="A712" s="10">
        <f t="shared" si="59"/>
        <v>46225</v>
      </c>
      <c r="B712" t="str">
        <f t="shared" si="60"/>
        <v>08:00</v>
      </c>
      <c r="C712" t="str">
        <f t="shared" si="61"/>
        <v>12:00</v>
      </c>
      <c r="D712" t="str">
        <f t="shared" si="58"/>
        <v>Entreprise</v>
      </c>
      <c r="E712">
        <f t="shared" si="57"/>
        <v>0</v>
      </c>
      <c r="F712">
        <f>'Fiche formation'!$E$25</f>
        <v>0</v>
      </c>
      <c r="G712">
        <f>Salle!$B$1</f>
        <v>0</v>
      </c>
      <c r="H712" t="str">
        <f>'Fiche formation'!$C$14</f>
        <v>LG3 INFO</v>
      </c>
      <c r="K712" t="str">
        <f>VLOOKUP(A712,'Calendrier 2025-2026'!$AK$7:$AL$37,2,FALSE)</f>
        <v>Entreprise</v>
      </c>
    </row>
    <row r="713" spans="1:11">
      <c r="A713" s="10">
        <f t="shared" si="59"/>
        <v>46225</v>
      </c>
      <c r="B713" t="str">
        <f t="shared" si="60"/>
        <v>14:00</v>
      </c>
      <c r="C713" t="str">
        <f t="shared" si="61"/>
        <v>17:00</v>
      </c>
      <c r="D713" t="str">
        <f t="shared" si="58"/>
        <v>Entreprise</v>
      </c>
      <c r="E713">
        <f t="shared" si="57"/>
        <v>0</v>
      </c>
      <c r="F713">
        <f>'Fiche formation'!$E$25</f>
        <v>0</v>
      </c>
      <c r="G713">
        <f>Salle!$B$1</f>
        <v>0</v>
      </c>
      <c r="H713" t="str">
        <f>'Fiche formation'!$C$14</f>
        <v>LG3 INFO</v>
      </c>
      <c r="K713" t="str">
        <f>VLOOKUP(A713,'Calendrier 2025-2026'!$AK$7:$AL$37,2,FALSE)</f>
        <v>Entreprise</v>
      </c>
    </row>
    <row r="714" spans="1:11">
      <c r="A714" s="10">
        <f t="shared" si="59"/>
        <v>46226</v>
      </c>
      <c r="B714" t="str">
        <f t="shared" si="60"/>
        <v>08:00</v>
      </c>
      <c r="C714" t="str">
        <f t="shared" si="61"/>
        <v>12:00</v>
      </c>
      <c r="D714" t="str">
        <f t="shared" si="58"/>
        <v>Entreprise</v>
      </c>
      <c r="E714">
        <f t="shared" si="57"/>
        <v>0</v>
      </c>
      <c r="F714">
        <f>'Fiche formation'!$E$25</f>
        <v>0</v>
      </c>
      <c r="G714">
        <f>Salle!$B$1</f>
        <v>0</v>
      </c>
      <c r="H714" t="str">
        <f>'Fiche formation'!$C$14</f>
        <v>LG3 INFO</v>
      </c>
      <c r="K714" t="str">
        <f>VLOOKUP(A714,'Calendrier 2025-2026'!$AK$7:$AL$37,2,FALSE)</f>
        <v>Entreprise</v>
      </c>
    </row>
    <row r="715" spans="1:11">
      <c r="A715" s="10">
        <f t="shared" si="59"/>
        <v>46226</v>
      </c>
      <c r="B715" t="str">
        <f t="shared" si="60"/>
        <v>14:00</v>
      </c>
      <c r="C715" t="str">
        <f t="shared" si="61"/>
        <v>17:00</v>
      </c>
      <c r="D715" t="str">
        <f t="shared" si="58"/>
        <v>Entreprise</v>
      </c>
      <c r="E715">
        <f t="shared" si="57"/>
        <v>0</v>
      </c>
      <c r="F715">
        <f>'Fiche formation'!$E$25</f>
        <v>0</v>
      </c>
      <c r="G715">
        <f>Salle!$B$1</f>
        <v>0</v>
      </c>
      <c r="H715" t="str">
        <f>'Fiche formation'!$C$14</f>
        <v>LG3 INFO</v>
      </c>
      <c r="K715" t="str">
        <f>VLOOKUP(A715,'Calendrier 2025-2026'!$AK$7:$AL$37,2,FALSE)</f>
        <v>Entreprise</v>
      </c>
    </row>
    <row r="716" spans="1:11">
      <c r="A716" s="10">
        <f t="shared" si="59"/>
        <v>46227</v>
      </c>
      <c r="B716" t="str">
        <f t="shared" si="60"/>
        <v>08:00</v>
      </c>
      <c r="C716" t="str">
        <f t="shared" si="61"/>
        <v>12:00</v>
      </c>
      <c r="D716" t="str">
        <f t="shared" si="58"/>
        <v>Entreprise</v>
      </c>
      <c r="E716">
        <f t="shared" si="57"/>
        <v>0</v>
      </c>
      <c r="F716">
        <f>'Fiche formation'!$E$25</f>
        <v>0</v>
      </c>
      <c r="G716">
        <f>Salle!$B$1</f>
        <v>0</v>
      </c>
      <c r="H716" t="str">
        <f>'Fiche formation'!$C$14</f>
        <v>LG3 INFO</v>
      </c>
      <c r="K716" t="str">
        <f>VLOOKUP(A716,'Calendrier 2025-2026'!$AK$7:$AL$37,2,FALSE)</f>
        <v>Entreprise</v>
      </c>
    </row>
    <row r="717" spans="1:11">
      <c r="A717" s="10">
        <f t="shared" si="59"/>
        <v>46227</v>
      </c>
      <c r="B717" t="str">
        <f t="shared" si="60"/>
        <v>14:00</v>
      </c>
      <c r="C717" t="str">
        <f t="shared" si="61"/>
        <v>17:00</v>
      </c>
      <c r="D717" t="str">
        <f t="shared" si="58"/>
        <v>Entreprise</v>
      </c>
      <c r="E717">
        <f t="shared" si="57"/>
        <v>0</v>
      </c>
      <c r="F717">
        <f>'Fiche formation'!$E$25</f>
        <v>0</v>
      </c>
      <c r="G717">
        <f>Salle!$B$1</f>
        <v>0</v>
      </c>
      <c r="H717" t="str">
        <f>'Fiche formation'!$C$14</f>
        <v>LG3 INFO</v>
      </c>
      <c r="K717" t="str">
        <f>VLOOKUP(A717,'Calendrier 2025-2026'!$AK$7:$AL$37,2,FALSE)</f>
        <v>Entreprise</v>
      </c>
    </row>
    <row r="718" spans="1:11">
      <c r="A718" s="10">
        <f t="shared" si="59"/>
        <v>46228</v>
      </c>
      <c r="B718" t="str">
        <f t="shared" si="60"/>
        <v/>
      </c>
      <c r="C718" t="str">
        <f t="shared" si="61"/>
        <v/>
      </c>
      <c r="D718">
        <f t="shared" si="58"/>
        <v>0</v>
      </c>
      <c r="E718" t="str">
        <f t="shared" si="57"/>
        <v/>
      </c>
      <c r="F718">
        <f>'Fiche formation'!$E$25</f>
        <v>0</v>
      </c>
      <c r="G718">
        <f>Salle!$B$1</f>
        <v>0</v>
      </c>
      <c r="H718" t="str">
        <f>'Fiche formation'!$C$14</f>
        <v>LG3 INFO</v>
      </c>
      <c r="K718">
        <f>VLOOKUP(A718,'Calendrier 2025-2026'!$AK$7:$AL$37,2,FALSE)</f>
        <v>0</v>
      </c>
    </row>
    <row r="719" spans="1:11">
      <c r="A719" s="10">
        <f t="shared" si="59"/>
        <v>46228</v>
      </c>
      <c r="B719" t="str">
        <f t="shared" si="60"/>
        <v/>
      </c>
      <c r="C719" t="str">
        <f t="shared" si="61"/>
        <v/>
      </c>
      <c r="D719">
        <f t="shared" si="58"/>
        <v>0</v>
      </c>
      <c r="E719" t="str">
        <f t="shared" si="57"/>
        <v/>
      </c>
      <c r="F719">
        <f>'Fiche formation'!$E$25</f>
        <v>0</v>
      </c>
      <c r="G719">
        <f>Salle!$B$1</f>
        <v>0</v>
      </c>
      <c r="H719" t="str">
        <f>'Fiche formation'!$C$14</f>
        <v>LG3 INFO</v>
      </c>
      <c r="K719">
        <f>VLOOKUP(A719,'Calendrier 2025-2026'!$AK$7:$AL$37,2,FALSE)</f>
        <v>0</v>
      </c>
    </row>
    <row r="720" spans="1:11">
      <c r="A720" s="10">
        <f t="shared" si="59"/>
        <v>46229</v>
      </c>
      <c r="B720" t="str">
        <f t="shared" si="60"/>
        <v/>
      </c>
      <c r="C720" t="str">
        <f t="shared" si="61"/>
        <v/>
      </c>
      <c r="D720">
        <f t="shared" si="58"/>
        <v>0</v>
      </c>
      <c r="E720" t="str">
        <f t="shared" si="57"/>
        <v/>
      </c>
      <c r="F720">
        <f>'Fiche formation'!$E$25</f>
        <v>0</v>
      </c>
      <c r="G720">
        <f>Salle!$B$1</f>
        <v>0</v>
      </c>
      <c r="H720" t="str">
        <f>'Fiche formation'!$C$14</f>
        <v>LG3 INFO</v>
      </c>
      <c r="K720">
        <f>VLOOKUP(A720,'Calendrier 2025-2026'!$AK$7:$AL$37,2,FALSE)</f>
        <v>0</v>
      </c>
    </row>
    <row r="721" spans="1:11">
      <c r="A721" s="10">
        <f t="shared" si="59"/>
        <v>46229</v>
      </c>
      <c r="B721" t="str">
        <f t="shared" si="60"/>
        <v/>
      </c>
      <c r="C721" t="str">
        <f t="shared" si="61"/>
        <v/>
      </c>
      <c r="D721">
        <f t="shared" si="58"/>
        <v>0</v>
      </c>
      <c r="E721" t="str">
        <f t="shared" si="57"/>
        <v/>
      </c>
      <c r="F721">
        <f>'Fiche formation'!$E$25</f>
        <v>0</v>
      </c>
      <c r="G721">
        <f>Salle!$B$1</f>
        <v>0</v>
      </c>
      <c r="H721" t="str">
        <f>'Fiche formation'!$C$14</f>
        <v>LG3 INFO</v>
      </c>
      <c r="K721">
        <f>VLOOKUP(A721,'Calendrier 2025-2026'!$AK$7:$AL$37,2,FALSE)</f>
        <v>0</v>
      </c>
    </row>
    <row r="722" spans="1:11">
      <c r="A722" s="10">
        <f t="shared" si="59"/>
        <v>46230</v>
      </c>
      <c r="B722" t="str">
        <f t="shared" si="60"/>
        <v>08:00</v>
      </c>
      <c r="C722" t="str">
        <f t="shared" si="61"/>
        <v>12:00</v>
      </c>
      <c r="D722" t="str">
        <f t="shared" si="58"/>
        <v>Entreprise</v>
      </c>
      <c r="E722">
        <f t="shared" si="57"/>
        <v>0</v>
      </c>
      <c r="F722">
        <f>'Fiche formation'!$E$25</f>
        <v>0</v>
      </c>
      <c r="G722">
        <f>Salle!$B$1</f>
        <v>0</v>
      </c>
      <c r="H722" t="str">
        <f>'Fiche formation'!$C$14</f>
        <v>LG3 INFO</v>
      </c>
      <c r="K722" t="str">
        <f>VLOOKUP(A722,'Calendrier 2025-2026'!$AK$7:$AL$37,2,FALSE)</f>
        <v>Entreprise</v>
      </c>
    </row>
    <row r="723" spans="1:11">
      <c r="A723" s="10">
        <f t="shared" si="59"/>
        <v>46230</v>
      </c>
      <c r="B723" t="str">
        <f t="shared" si="60"/>
        <v>14:00</v>
      </c>
      <c r="C723" t="str">
        <f t="shared" si="61"/>
        <v>17:00</v>
      </c>
      <c r="D723" t="str">
        <f t="shared" si="58"/>
        <v>Entreprise</v>
      </c>
      <c r="E723">
        <f t="shared" si="57"/>
        <v>0</v>
      </c>
      <c r="F723">
        <f>'Fiche formation'!$E$25</f>
        <v>0</v>
      </c>
      <c r="G723">
        <f>Salle!$B$1</f>
        <v>0</v>
      </c>
      <c r="H723" t="str">
        <f>'Fiche formation'!$C$14</f>
        <v>LG3 INFO</v>
      </c>
      <c r="K723" t="str">
        <f>VLOOKUP(A723,'Calendrier 2025-2026'!$AK$7:$AL$37,2,FALSE)</f>
        <v>Entreprise</v>
      </c>
    </row>
    <row r="724" spans="1:11">
      <c r="A724" s="10">
        <f t="shared" si="59"/>
        <v>46231</v>
      </c>
      <c r="B724" t="str">
        <f t="shared" si="60"/>
        <v>08:00</v>
      </c>
      <c r="C724" t="str">
        <f t="shared" si="61"/>
        <v>12:00</v>
      </c>
      <c r="D724" t="str">
        <f t="shared" si="58"/>
        <v>Entreprise</v>
      </c>
      <c r="E724">
        <f t="shared" si="57"/>
        <v>0</v>
      </c>
      <c r="F724">
        <f>'Fiche formation'!$E$25</f>
        <v>0</v>
      </c>
      <c r="G724">
        <f>Salle!$B$1</f>
        <v>0</v>
      </c>
      <c r="H724" t="str">
        <f>'Fiche formation'!$C$14</f>
        <v>LG3 INFO</v>
      </c>
      <c r="K724" t="str">
        <f>VLOOKUP(A724,'Calendrier 2025-2026'!$AK$7:$AL$37,2,FALSE)</f>
        <v>Entreprise</v>
      </c>
    </row>
    <row r="725" spans="1:11">
      <c r="A725" s="10">
        <f t="shared" si="59"/>
        <v>46231</v>
      </c>
      <c r="B725" t="str">
        <f t="shared" si="60"/>
        <v>14:00</v>
      </c>
      <c r="C725" t="str">
        <f t="shared" si="61"/>
        <v>17:00</v>
      </c>
      <c r="D725" t="str">
        <f t="shared" si="58"/>
        <v>Entreprise</v>
      </c>
      <c r="E725">
        <f t="shared" si="57"/>
        <v>0</v>
      </c>
      <c r="F725">
        <f>'Fiche formation'!$E$25</f>
        <v>0</v>
      </c>
      <c r="G725">
        <f>Salle!$B$1</f>
        <v>0</v>
      </c>
      <c r="H725" t="str">
        <f>'Fiche formation'!$C$14</f>
        <v>LG3 INFO</v>
      </c>
      <c r="K725" t="str">
        <f>VLOOKUP(A725,'Calendrier 2025-2026'!$AK$7:$AL$37,2,FALSE)</f>
        <v>Entreprise</v>
      </c>
    </row>
    <row r="726" spans="1:11">
      <c r="A726" s="10">
        <f t="shared" si="59"/>
        <v>46232</v>
      </c>
      <c r="B726" t="str">
        <f t="shared" si="60"/>
        <v>08:00</v>
      </c>
      <c r="C726" t="str">
        <f t="shared" si="61"/>
        <v>12:00</v>
      </c>
      <c r="D726" t="str">
        <f t="shared" si="58"/>
        <v>Entreprise</v>
      </c>
      <c r="E726">
        <f t="shared" si="57"/>
        <v>0</v>
      </c>
      <c r="F726">
        <f>'Fiche formation'!$E$25</f>
        <v>0</v>
      </c>
      <c r="G726">
        <f>Salle!$B$1</f>
        <v>0</v>
      </c>
      <c r="H726" t="str">
        <f>'Fiche formation'!$C$14</f>
        <v>LG3 INFO</v>
      </c>
      <c r="K726" t="str">
        <f>VLOOKUP(A726,'Calendrier 2025-2026'!$AK$7:$AL$37,2,FALSE)</f>
        <v>Entreprise</v>
      </c>
    </row>
    <row r="727" spans="1:11">
      <c r="A727" s="10">
        <f t="shared" si="59"/>
        <v>46232</v>
      </c>
      <c r="B727" t="str">
        <f t="shared" si="60"/>
        <v>14:00</v>
      </c>
      <c r="C727" t="str">
        <f t="shared" si="61"/>
        <v>17:00</v>
      </c>
      <c r="D727" t="str">
        <f t="shared" si="58"/>
        <v>Entreprise</v>
      </c>
      <c r="E727">
        <f t="shared" si="57"/>
        <v>0</v>
      </c>
      <c r="F727">
        <f>'Fiche formation'!$E$25</f>
        <v>0</v>
      </c>
      <c r="G727">
        <f>Salle!$B$1</f>
        <v>0</v>
      </c>
      <c r="H727" t="str">
        <f>'Fiche formation'!$C$14</f>
        <v>LG3 INFO</v>
      </c>
      <c r="K727" t="str">
        <f>VLOOKUP(A727,'Calendrier 2025-2026'!$AK$7:$AL$37,2,FALSE)</f>
        <v>Entreprise</v>
      </c>
    </row>
    <row r="728" spans="1:11">
      <c r="A728" s="10">
        <f t="shared" si="59"/>
        <v>46233</v>
      </c>
      <c r="B728" t="str">
        <f t="shared" si="60"/>
        <v>08:00</v>
      </c>
      <c r="C728" t="str">
        <f t="shared" si="61"/>
        <v>12:00</v>
      </c>
      <c r="D728" t="str">
        <f t="shared" si="58"/>
        <v>Entreprise</v>
      </c>
      <c r="E728">
        <f t="shared" si="57"/>
        <v>0</v>
      </c>
      <c r="F728">
        <f>'Fiche formation'!$E$25</f>
        <v>0</v>
      </c>
      <c r="G728">
        <f>Salle!$B$1</f>
        <v>0</v>
      </c>
      <c r="H728" t="str">
        <f>'Fiche formation'!$C$14</f>
        <v>LG3 INFO</v>
      </c>
      <c r="K728" t="str">
        <f>VLOOKUP(A728,'Calendrier 2025-2026'!$AK$7:$AL$37,2,FALSE)</f>
        <v>Entreprise</v>
      </c>
    </row>
    <row r="729" spans="1:11">
      <c r="A729" s="10">
        <f t="shared" si="59"/>
        <v>46233</v>
      </c>
      <c r="B729" t="str">
        <f t="shared" si="60"/>
        <v>14:00</v>
      </c>
      <c r="C729" t="str">
        <f t="shared" si="61"/>
        <v>17:00</v>
      </c>
      <c r="D729" t="str">
        <f t="shared" si="58"/>
        <v>Entreprise</v>
      </c>
      <c r="E729">
        <f t="shared" si="57"/>
        <v>0</v>
      </c>
      <c r="F729">
        <f>'Fiche formation'!$E$25</f>
        <v>0</v>
      </c>
      <c r="G729">
        <f>Salle!$B$1</f>
        <v>0</v>
      </c>
      <c r="H729" t="str">
        <f>'Fiche formation'!$C$14</f>
        <v>LG3 INFO</v>
      </c>
      <c r="K729" t="str">
        <f>VLOOKUP(A729,'Calendrier 2025-2026'!$AK$7:$AL$37,2,FALSE)</f>
        <v>Entreprise</v>
      </c>
    </row>
    <row r="730" spans="1:11">
      <c r="A730" s="10">
        <f t="shared" si="59"/>
        <v>46234</v>
      </c>
      <c r="B730" t="str">
        <f t="shared" si="60"/>
        <v>08:00</v>
      </c>
      <c r="C730" t="str">
        <f t="shared" si="61"/>
        <v>12:00</v>
      </c>
      <c r="D730" t="str">
        <f t="shared" si="58"/>
        <v>Entreprise</v>
      </c>
      <c r="E730">
        <f t="shared" si="57"/>
        <v>0</v>
      </c>
      <c r="F730">
        <f>'Fiche formation'!$E$25</f>
        <v>0</v>
      </c>
      <c r="G730">
        <f>Salle!$B$1</f>
        <v>0</v>
      </c>
      <c r="H730" t="str">
        <f>'Fiche formation'!$C$14</f>
        <v>LG3 INFO</v>
      </c>
      <c r="K730" t="str">
        <f>VLOOKUP(A730,'Calendrier 2025-2026'!$AK$7:$AL$37,2,FALSE)</f>
        <v>Entreprise</v>
      </c>
    </row>
    <row r="731" spans="1:11">
      <c r="A731" s="10">
        <f t="shared" si="59"/>
        <v>46234</v>
      </c>
      <c r="B731" t="str">
        <f t="shared" si="60"/>
        <v>14:00</v>
      </c>
      <c r="C731" t="str">
        <f t="shared" si="61"/>
        <v>17:00</v>
      </c>
      <c r="D731" t="str">
        <f t="shared" si="58"/>
        <v>Entreprise</v>
      </c>
      <c r="E731">
        <f t="shared" si="57"/>
        <v>0</v>
      </c>
      <c r="F731">
        <f>'Fiche formation'!$E$25</f>
        <v>0</v>
      </c>
      <c r="G731">
        <f>Salle!$B$1</f>
        <v>0</v>
      </c>
      <c r="H731" t="str">
        <f>'Fiche formation'!$C$14</f>
        <v>LG3 INFO</v>
      </c>
      <c r="K731" t="str">
        <f>VLOOKUP(A731,'Calendrier 2025-2026'!$AK$7:$AL$37,2,FALSE)</f>
        <v>Entreprise</v>
      </c>
    </row>
    <row r="732" spans="1:11">
      <c r="A732" s="10">
        <f t="shared" si="59"/>
        <v>46235</v>
      </c>
      <c r="B732" t="str">
        <f t="shared" si="60"/>
        <v/>
      </c>
      <c r="C732" t="str">
        <f t="shared" si="61"/>
        <v/>
      </c>
      <c r="D732">
        <f t="shared" si="58"/>
        <v>0</v>
      </c>
      <c r="E732" t="str">
        <f t="shared" si="57"/>
        <v/>
      </c>
      <c r="F732">
        <f>'Fiche formation'!$E$25</f>
        <v>0</v>
      </c>
      <c r="G732">
        <f>Salle!$B$1</f>
        <v>0</v>
      </c>
      <c r="H732" t="str">
        <f>'Fiche formation'!$C$14</f>
        <v>LG3 INFO</v>
      </c>
      <c r="K732">
        <f>VLOOKUP(A732,'Calendrier 2025-2026'!$AN$7:$AO$37,2,FALSE)</f>
        <v>0</v>
      </c>
    </row>
    <row r="733" spans="1:11">
      <c r="A733" s="10">
        <f t="shared" si="59"/>
        <v>46235</v>
      </c>
      <c r="B733" t="str">
        <f t="shared" si="60"/>
        <v/>
      </c>
      <c r="C733" t="str">
        <f t="shared" si="61"/>
        <v/>
      </c>
      <c r="D733">
        <f t="shared" si="58"/>
        <v>0</v>
      </c>
      <c r="E733" t="str">
        <f t="shared" si="57"/>
        <v/>
      </c>
      <c r="F733">
        <f>'Fiche formation'!$E$25</f>
        <v>0</v>
      </c>
      <c r="G733">
        <f>Salle!$B$1</f>
        <v>0</v>
      </c>
      <c r="H733" t="str">
        <f>'Fiche formation'!$C$14</f>
        <v>LG3 INFO</v>
      </c>
      <c r="K733">
        <f>VLOOKUP(A733,'Calendrier 2025-2026'!$AN$7:$AO$37,2,FALSE)</f>
        <v>0</v>
      </c>
    </row>
    <row r="734" spans="1:11">
      <c r="A734" s="10">
        <f t="shared" si="59"/>
        <v>46236</v>
      </c>
      <c r="B734" t="str">
        <f t="shared" si="60"/>
        <v/>
      </c>
      <c r="C734" t="str">
        <f t="shared" si="61"/>
        <v/>
      </c>
      <c r="D734">
        <f t="shared" si="58"/>
        <v>0</v>
      </c>
      <c r="E734" t="str">
        <f t="shared" si="57"/>
        <v/>
      </c>
      <c r="F734">
        <f>'Fiche formation'!$E$25</f>
        <v>0</v>
      </c>
      <c r="G734">
        <f>Salle!$B$1</f>
        <v>0</v>
      </c>
      <c r="H734" t="str">
        <f>'Fiche formation'!$C$14</f>
        <v>LG3 INFO</v>
      </c>
      <c r="K734">
        <f>VLOOKUP(A734,'Calendrier 2025-2026'!$AN$7:$AO$37,2,FALSE)</f>
        <v>0</v>
      </c>
    </row>
    <row r="735" spans="1:11">
      <c r="A735" s="10">
        <f t="shared" si="59"/>
        <v>46236</v>
      </c>
      <c r="B735" t="str">
        <f t="shared" si="60"/>
        <v/>
      </c>
      <c r="C735" t="str">
        <f t="shared" si="61"/>
        <v/>
      </c>
      <c r="D735">
        <f t="shared" si="58"/>
        <v>0</v>
      </c>
      <c r="E735" t="str">
        <f t="shared" si="57"/>
        <v/>
      </c>
      <c r="F735">
        <f>'Fiche formation'!$E$25</f>
        <v>0</v>
      </c>
      <c r="G735">
        <f>Salle!$B$1</f>
        <v>0</v>
      </c>
      <c r="H735" t="str">
        <f>'Fiche formation'!$C$14</f>
        <v>LG3 INFO</v>
      </c>
      <c r="K735">
        <f>VLOOKUP(A735,'Calendrier 2025-2026'!$AN$7:$AO$37,2,FALSE)</f>
        <v>0</v>
      </c>
    </row>
    <row r="736" spans="1:11">
      <c r="A736" s="10">
        <f t="shared" si="59"/>
        <v>46237</v>
      </c>
      <c r="B736" t="str">
        <f t="shared" si="60"/>
        <v>08:00</v>
      </c>
      <c r="C736" t="str">
        <f t="shared" si="61"/>
        <v>12:00</v>
      </c>
      <c r="D736" t="str">
        <f t="shared" si="58"/>
        <v>Entreprise</v>
      </c>
      <c r="E736">
        <f t="shared" si="57"/>
        <v>0</v>
      </c>
      <c r="F736">
        <f>'Fiche formation'!$E$25</f>
        <v>0</v>
      </c>
      <c r="G736">
        <f>Salle!$B$1</f>
        <v>0</v>
      </c>
      <c r="H736" t="str">
        <f>'Fiche formation'!$C$14</f>
        <v>LG3 INFO</v>
      </c>
      <c r="K736" t="str">
        <f>VLOOKUP(A736,'Calendrier 2025-2026'!$AN$7:$AO$37,2,FALSE)</f>
        <v>Entreprise</v>
      </c>
    </row>
    <row r="737" spans="1:11">
      <c r="A737" s="10">
        <f t="shared" si="59"/>
        <v>46237</v>
      </c>
      <c r="B737" t="str">
        <f t="shared" si="60"/>
        <v>14:00</v>
      </c>
      <c r="C737" t="str">
        <f t="shared" si="61"/>
        <v>17:00</v>
      </c>
      <c r="D737" t="str">
        <f t="shared" si="58"/>
        <v>Entreprise</v>
      </c>
      <c r="E737">
        <f t="shared" si="57"/>
        <v>0</v>
      </c>
      <c r="F737">
        <f>'Fiche formation'!$E$25</f>
        <v>0</v>
      </c>
      <c r="G737">
        <f>Salle!$B$1</f>
        <v>0</v>
      </c>
      <c r="H737" t="str">
        <f>'Fiche formation'!$C$14</f>
        <v>LG3 INFO</v>
      </c>
      <c r="K737" t="str">
        <f>VLOOKUP(A737,'Calendrier 2025-2026'!$AN$7:$AO$37,2,FALSE)</f>
        <v>Entreprise</v>
      </c>
    </row>
    <row r="738" spans="1:11">
      <c r="A738" s="10">
        <f t="shared" si="59"/>
        <v>46238</v>
      </c>
      <c r="B738" t="str">
        <f t="shared" si="60"/>
        <v>08:00</v>
      </c>
      <c r="C738" t="str">
        <f t="shared" si="61"/>
        <v>12:00</v>
      </c>
      <c r="D738" t="str">
        <f t="shared" si="58"/>
        <v>Entreprise</v>
      </c>
      <c r="E738">
        <f t="shared" si="57"/>
        <v>0</v>
      </c>
      <c r="F738">
        <f>'Fiche formation'!$E$25</f>
        <v>0</v>
      </c>
      <c r="G738">
        <f>Salle!$B$1</f>
        <v>0</v>
      </c>
      <c r="H738" t="str">
        <f>'Fiche formation'!$C$14</f>
        <v>LG3 INFO</v>
      </c>
      <c r="K738" t="str">
        <f>VLOOKUP(A738,'Calendrier 2025-2026'!$AN$7:$AO$37,2,FALSE)</f>
        <v>Entreprise</v>
      </c>
    </row>
    <row r="739" spans="1:11">
      <c r="A739" s="10">
        <f t="shared" si="59"/>
        <v>46238</v>
      </c>
      <c r="B739" t="str">
        <f t="shared" si="60"/>
        <v>14:00</v>
      </c>
      <c r="C739" t="str">
        <f t="shared" si="61"/>
        <v>17:00</v>
      </c>
      <c r="D739" t="str">
        <f t="shared" si="58"/>
        <v>Entreprise</v>
      </c>
      <c r="E739">
        <f t="shared" si="57"/>
        <v>0</v>
      </c>
      <c r="F739">
        <f>'Fiche formation'!$E$25</f>
        <v>0</v>
      </c>
      <c r="G739">
        <f>Salle!$B$1</f>
        <v>0</v>
      </c>
      <c r="H739" t="str">
        <f>'Fiche formation'!$C$14</f>
        <v>LG3 INFO</v>
      </c>
      <c r="K739" t="str">
        <f>VLOOKUP(A739,'Calendrier 2025-2026'!$AN$7:$AO$37,2,FALSE)</f>
        <v>Entreprise</v>
      </c>
    </row>
    <row r="740" spans="1:11">
      <c r="A740" s="10">
        <f t="shared" si="59"/>
        <v>46239</v>
      </c>
      <c r="B740" t="str">
        <f t="shared" si="60"/>
        <v>08:00</v>
      </c>
      <c r="C740" t="str">
        <f t="shared" si="61"/>
        <v>12:00</v>
      </c>
      <c r="D740" t="str">
        <f t="shared" si="58"/>
        <v>Entreprise</v>
      </c>
      <c r="E740">
        <f t="shared" si="57"/>
        <v>0</v>
      </c>
      <c r="F740">
        <f>'Fiche formation'!$E$25</f>
        <v>0</v>
      </c>
      <c r="G740">
        <f>Salle!$B$1</f>
        <v>0</v>
      </c>
      <c r="H740" t="str">
        <f>'Fiche formation'!$C$14</f>
        <v>LG3 INFO</v>
      </c>
      <c r="K740" t="str">
        <f>VLOOKUP(A740,'Calendrier 2025-2026'!$AN$7:$AO$37,2,FALSE)</f>
        <v>Entreprise</v>
      </c>
    </row>
    <row r="741" spans="1:11">
      <c r="A741" s="10">
        <f t="shared" si="59"/>
        <v>46239</v>
      </c>
      <c r="B741" t="str">
        <f t="shared" si="60"/>
        <v>14:00</v>
      </c>
      <c r="C741" t="str">
        <f t="shared" si="61"/>
        <v>17:00</v>
      </c>
      <c r="D741" t="str">
        <f t="shared" si="58"/>
        <v>Entreprise</v>
      </c>
      <c r="E741">
        <f t="shared" si="57"/>
        <v>0</v>
      </c>
      <c r="F741">
        <f>'Fiche formation'!$E$25</f>
        <v>0</v>
      </c>
      <c r="G741">
        <f>Salle!$B$1</f>
        <v>0</v>
      </c>
      <c r="H741" t="str">
        <f>'Fiche formation'!$C$14</f>
        <v>LG3 INFO</v>
      </c>
      <c r="K741" t="str">
        <f>VLOOKUP(A741,'Calendrier 2025-2026'!$AN$7:$AO$37,2,FALSE)</f>
        <v>Entreprise</v>
      </c>
    </row>
    <row r="742" spans="1:11">
      <c r="A742" s="10">
        <f t="shared" si="59"/>
        <v>46240</v>
      </c>
      <c r="B742" t="str">
        <f t="shared" si="60"/>
        <v>08:00</v>
      </c>
      <c r="C742" t="str">
        <f t="shared" si="61"/>
        <v>12:00</v>
      </c>
      <c r="D742" t="str">
        <f t="shared" si="58"/>
        <v>Entreprise</v>
      </c>
      <c r="E742">
        <f t="shared" si="57"/>
        <v>0</v>
      </c>
      <c r="F742">
        <f>'Fiche formation'!$E$25</f>
        <v>0</v>
      </c>
      <c r="G742">
        <f>Salle!$B$1</f>
        <v>0</v>
      </c>
      <c r="H742" t="str">
        <f>'Fiche formation'!$C$14</f>
        <v>LG3 INFO</v>
      </c>
      <c r="K742" t="str">
        <f>VLOOKUP(A742,'Calendrier 2025-2026'!$AN$7:$AO$37,2,FALSE)</f>
        <v>Entreprise</v>
      </c>
    </row>
    <row r="743" spans="1:11">
      <c r="A743" s="10">
        <f t="shared" si="59"/>
        <v>46240</v>
      </c>
      <c r="B743" t="str">
        <f t="shared" si="60"/>
        <v>14:00</v>
      </c>
      <c r="C743" t="str">
        <f t="shared" si="61"/>
        <v>17:00</v>
      </c>
      <c r="D743" t="str">
        <f t="shared" si="58"/>
        <v>Entreprise</v>
      </c>
      <c r="E743">
        <f t="shared" si="57"/>
        <v>0</v>
      </c>
      <c r="F743">
        <f>'Fiche formation'!$E$25</f>
        <v>0</v>
      </c>
      <c r="G743">
        <f>Salle!$B$1</f>
        <v>0</v>
      </c>
      <c r="H743" t="str">
        <f>'Fiche formation'!$C$14</f>
        <v>LG3 INFO</v>
      </c>
      <c r="K743" t="str">
        <f>VLOOKUP(A743,'Calendrier 2025-2026'!$AN$7:$AO$37,2,FALSE)</f>
        <v>Entreprise</v>
      </c>
    </row>
    <row r="744" spans="1:11">
      <c r="A744" s="10">
        <f t="shared" si="59"/>
        <v>46241</v>
      </c>
      <c r="B744" t="str">
        <f t="shared" si="60"/>
        <v>08:00</v>
      </c>
      <c r="C744" t="str">
        <f t="shared" si="61"/>
        <v>12:00</v>
      </c>
      <c r="D744" t="str">
        <f t="shared" si="58"/>
        <v>Entreprise</v>
      </c>
      <c r="E744">
        <f t="shared" si="57"/>
        <v>0</v>
      </c>
      <c r="F744">
        <f>'Fiche formation'!$E$25</f>
        <v>0</v>
      </c>
      <c r="G744">
        <f>Salle!$B$1</f>
        <v>0</v>
      </c>
      <c r="H744" t="str">
        <f>'Fiche formation'!$C$14</f>
        <v>LG3 INFO</v>
      </c>
      <c r="K744" t="str">
        <f>VLOOKUP(A744,'Calendrier 2025-2026'!$AN$7:$AO$37,2,FALSE)</f>
        <v>Entreprise</v>
      </c>
    </row>
    <row r="745" spans="1:11">
      <c r="A745" s="10">
        <f t="shared" si="59"/>
        <v>46241</v>
      </c>
      <c r="B745" t="str">
        <f t="shared" si="60"/>
        <v>14:00</v>
      </c>
      <c r="C745" t="str">
        <f t="shared" si="61"/>
        <v>17:00</v>
      </c>
      <c r="D745" t="str">
        <f t="shared" si="58"/>
        <v>Entreprise</v>
      </c>
      <c r="E745">
        <f t="shared" si="57"/>
        <v>0</v>
      </c>
      <c r="F745">
        <f>'Fiche formation'!$E$25</f>
        <v>0</v>
      </c>
      <c r="G745">
        <f>Salle!$B$1</f>
        <v>0</v>
      </c>
      <c r="H745" t="str">
        <f>'Fiche formation'!$C$14</f>
        <v>LG3 INFO</v>
      </c>
      <c r="K745" t="str">
        <f>VLOOKUP(A745,'Calendrier 2025-2026'!$AN$7:$AO$37,2,FALSE)</f>
        <v>Entreprise</v>
      </c>
    </row>
    <row r="746" spans="1:11">
      <c r="A746" s="10">
        <f t="shared" si="59"/>
        <v>46242</v>
      </c>
      <c r="B746" t="str">
        <f t="shared" si="60"/>
        <v/>
      </c>
      <c r="C746" t="str">
        <f t="shared" si="61"/>
        <v/>
      </c>
      <c r="D746">
        <f t="shared" si="58"/>
        <v>0</v>
      </c>
      <c r="E746" t="str">
        <f t="shared" si="57"/>
        <v/>
      </c>
      <c r="F746">
        <f>'Fiche formation'!$E$25</f>
        <v>0</v>
      </c>
      <c r="G746">
        <f>Salle!$B$1</f>
        <v>0</v>
      </c>
      <c r="H746" t="str">
        <f>'Fiche formation'!$C$14</f>
        <v>LG3 INFO</v>
      </c>
      <c r="K746">
        <f>VLOOKUP(A746,'Calendrier 2025-2026'!$AN$7:$AO$37,2,FALSE)</f>
        <v>0</v>
      </c>
    </row>
    <row r="747" spans="1:11">
      <c r="A747" s="10">
        <f t="shared" si="59"/>
        <v>46242</v>
      </c>
      <c r="B747" t="str">
        <f t="shared" si="60"/>
        <v/>
      </c>
      <c r="C747" t="str">
        <f t="shared" si="61"/>
        <v/>
      </c>
      <c r="D747">
        <f t="shared" si="58"/>
        <v>0</v>
      </c>
      <c r="E747" t="str">
        <f t="shared" si="57"/>
        <v/>
      </c>
      <c r="F747">
        <f>'Fiche formation'!$E$25</f>
        <v>0</v>
      </c>
      <c r="G747">
        <f>Salle!$B$1</f>
        <v>0</v>
      </c>
      <c r="H747" t="str">
        <f>'Fiche formation'!$C$14</f>
        <v>LG3 INFO</v>
      </c>
      <c r="K747">
        <f>VLOOKUP(A747,'Calendrier 2025-2026'!$AN$7:$AO$37,2,FALSE)</f>
        <v>0</v>
      </c>
    </row>
    <row r="748" spans="1:11">
      <c r="A748" s="10">
        <f t="shared" si="59"/>
        <v>46243</v>
      </c>
      <c r="B748" t="str">
        <f t="shared" si="60"/>
        <v/>
      </c>
      <c r="C748" t="str">
        <f t="shared" si="61"/>
        <v/>
      </c>
      <c r="D748">
        <f t="shared" si="58"/>
        <v>0</v>
      </c>
      <c r="E748" t="str">
        <f t="shared" si="57"/>
        <v/>
      </c>
      <c r="F748">
        <f>'Fiche formation'!$E$25</f>
        <v>0</v>
      </c>
      <c r="G748">
        <f>Salle!$B$1</f>
        <v>0</v>
      </c>
      <c r="H748" t="str">
        <f>'Fiche formation'!$C$14</f>
        <v>LG3 INFO</v>
      </c>
      <c r="K748">
        <f>VLOOKUP(A748,'Calendrier 2025-2026'!$AN$7:$AO$37,2,FALSE)</f>
        <v>0</v>
      </c>
    </row>
    <row r="749" spans="1:11">
      <c r="A749" s="10">
        <f t="shared" si="59"/>
        <v>46243</v>
      </c>
      <c r="B749" t="str">
        <f t="shared" si="60"/>
        <v/>
      </c>
      <c r="C749" t="str">
        <f t="shared" si="61"/>
        <v/>
      </c>
      <c r="D749">
        <f t="shared" si="58"/>
        <v>0</v>
      </c>
      <c r="E749" t="str">
        <f t="shared" si="57"/>
        <v/>
      </c>
      <c r="F749">
        <f>'Fiche formation'!$E$25</f>
        <v>0</v>
      </c>
      <c r="G749">
        <f>Salle!$B$1</f>
        <v>0</v>
      </c>
      <c r="H749" t="str">
        <f>'Fiche formation'!$C$14</f>
        <v>LG3 INFO</v>
      </c>
      <c r="K749">
        <f>VLOOKUP(A749,'Calendrier 2025-2026'!$AN$7:$AO$37,2,FALSE)</f>
        <v>0</v>
      </c>
    </row>
    <row r="750" spans="1:11">
      <c r="A750" s="10">
        <f t="shared" si="59"/>
        <v>46244</v>
      </c>
      <c r="B750" t="str">
        <f t="shared" si="60"/>
        <v>08:00</v>
      </c>
      <c r="C750" t="str">
        <f t="shared" si="61"/>
        <v>12:00</v>
      </c>
      <c r="D750" t="str">
        <f t="shared" si="58"/>
        <v>Entreprise</v>
      </c>
      <c r="E750">
        <f t="shared" si="57"/>
        <v>0</v>
      </c>
      <c r="F750">
        <f>'Fiche formation'!$E$25</f>
        <v>0</v>
      </c>
      <c r="G750">
        <f>Salle!$B$1</f>
        <v>0</v>
      </c>
      <c r="H750" t="str">
        <f>'Fiche formation'!$C$14</f>
        <v>LG3 INFO</v>
      </c>
      <c r="K750" t="str">
        <f>VLOOKUP(A750,'Calendrier 2025-2026'!$AN$7:$AO$37,2,FALSE)</f>
        <v>Entreprise</v>
      </c>
    </row>
    <row r="751" spans="1:11">
      <c r="A751" s="10">
        <f t="shared" si="59"/>
        <v>46244</v>
      </c>
      <c r="B751" t="str">
        <f t="shared" si="60"/>
        <v>14:00</v>
      </c>
      <c r="C751" t="str">
        <f t="shared" si="61"/>
        <v>17:00</v>
      </c>
      <c r="D751" t="str">
        <f t="shared" si="58"/>
        <v>Entreprise</v>
      </c>
      <c r="E751">
        <f t="shared" si="57"/>
        <v>0</v>
      </c>
      <c r="F751">
        <f>'Fiche formation'!$E$25</f>
        <v>0</v>
      </c>
      <c r="G751">
        <f>Salle!$B$1</f>
        <v>0</v>
      </c>
      <c r="H751" t="str">
        <f>'Fiche formation'!$C$14</f>
        <v>LG3 INFO</v>
      </c>
      <c r="K751" t="str">
        <f>VLOOKUP(A751,'Calendrier 2025-2026'!$AN$7:$AO$37,2,FALSE)</f>
        <v>Entreprise</v>
      </c>
    </row>
    <row r="752" spans="1:11">
      <c r="A752" s="10">
        <f t="shared" si="59"/>
        <v>46245</v>
      </c>
      <c r="B752" t="str">
        <f t="shared" si="60"/>
        <v>08:00</v>
      </c>
      <c r="C752" t="str">
        <f t="shared" si="61"/>
        <v>12:00</v>
      </c>
      <c r="D752" t="str">
        <f t="shared" si="58"/>
        <v>Entreprise</v>
      </c>
      <c r="E752">
        <f t="shared" si="57"/>
        <v>0</v>
      </c>
      <c r="F752">
        <f>'Fiche formation'!$E$25</f>
        <v>0</v>
      </c>
      <c r="G752">
        <f>Salle!$B$1</f>
        <v>0</v>
      </c>
      <c r="H752" t="str">
        <f>'Fiche formation'!$C$14</f>
        <v>LG3 INFO</v>
      </c>
      <c r="K752" t="str">
        <f>VLOOKUP(A752,'Calendrier 2025-2026'!$AN$7:$AO$37,2,FALSE)</f>
        <v>Entreprise</v>
      </c>
    </row>
    <row r="753" spans="1:11">
      <c r="A753" s="10">
        <f t="shared" si="59"/>
        <v>46245</v>
      </c>
      <c r="B753" t="str">
        <f t="shared" si="60"/>
        <v>14:00</v>
      </c>
      <c r="C753" t="str">
        <f t="shared" si="61"/>
        <v>17:00</v>
      </c>
      <c r="D753" t="str">
        <f t="shared" si="58"/>
        <v>Entreprise</v>
      </c>
      <c r="E753">
        <f t="shared" si="57"/>
        <v>0</v>
      </c>
      <c r="F753">
        <f>'Fiche formation'!$E$25</f>
        <v>0</v>
      </c>
      <c r="G753">
        <f>Salle!$B$1</f>
        <v>0</v>
      </c>
      <c r="H753" t="str">
        <f>'Fiche formation'!$C$14</f>
        <v>LG3 INFO</v>
      </c>
      <c r="K753" t="str">
        <f>VLOOKUP(A753,'Calendrier 2025-2026'!$AN$7:$AO$37,2,FALSE)</f>
        <v>Entreprise</v>
      </c>
    </row>
    <row r="754" spans="1:11">
      <c r="A754" s="10">
        <f t="shared" si="59"/>
        <v>46246</v>
      </c>
      <c r="B754" t="str">
        <f t="shared" si="60"/>
        <v>08:00</v>
      </c>
      <c r="C754" t="str">
        <f t="shared" si="61"/>
        <v>12:00</v>
      </c>
      <c r="D754" t="str">
        <f t="shared" si="58"/>
        <v>Entreprise</v>
      </c>
      <c r="E754">
        <f t="shared" si="57"/>
        <v>0</v>
      </c>
      <c r="F754">
        <f>'Fiche formation'!$E$25</f>
        <v>0</v>
      </c>
      <c r="G754">
        <f>Salle!$B$1</f>
        <v>0</v>
      </c>
      <c r="H754" t="str">
        <f>'Fiche formation'!$C$14</f>
        <v>LG3 INFO</v>
      </c>
      <c r="K754" t="str">
        <f>VLOOKUP(A754,'Calendrier 2025-2026'!$AN$7:$AO$37,2,FALSE)</f>
        <v>Entreprise</v>
      </c>
    </row>
    <row r="755" spans="1:11">
      <c r="A755" s="10">
        <f t="shared" si="59"/>
        <v>46246</v>
      </c>
      <c r="B755" t="str">
        <f t="shared" si="60"/>
        <v>14:00</v>
      </c>
      <c r="C755" t="str">
        <f t="shared" si="61"/>
        <v>17:00</v>
      </c>
      <c r="D755" t="str">
        <f t="shared" si="58"/>
        <v>Entreprise</v>
      </c>
      <c r="E755">
        <f t="shared" si="57"/>
        <v>0</v>
      </c>
      <c r="F755">
        <f>'Fiche formation'!$E$25</f>
        <v>0</v>
      </c>
      <c r="G755">
        <f>Salle!$B$1</f>
        <v>0</v>
      </c>
      <c r="H755" t="str">
        <f>'Fiche formation'!$C$14</f>
        <v>LG3 INFO</v>
      </c>
      <c r="K755" t="str">
        <f>VLOOKUP(A755,'Calendrier 2025-2026'!$AN$7:$AO$37,2,FALSE)</f>
        <v>Entreprise</v>
      </c>
    </row>
    <row r="756" spans="1:11">
      <c r="A756" s="10">
        <f t="shared" si="59"/>
        <v>46247</v>
      </c>
      <c r="B756" t="str">
        <f t="shared" si="60"/>
        <v>08:00</v>
      </c>
      <c r="C756" t="str">
        <f t="shared" si="61"/>
        <v>12:00</v>
      </c>
      <c r="D756" t="str">
        <f t="shared" si="58"/>
        <v>Entreprise</v>
      </c>
      <c r="E756">
        <f t="shared" si="57"/>
        <v>0</v>
      </c>
      <c r="F756">
        <f>'Fiche formation'!$E$25</f>
        <v>0</v>
      </c>
      <c r="G756">
        <f>Salle!$B$1</f>
        <v>0</v>
      </c>
      <c r="H756" t="str">
        <f>'Fiche formation'!$C$14</f>
        <v>LG3 INFO</v>
      </c>
      <c r="K756" t="str">
        <f>VLOOKUP(A756,'Calendrier 2025-2026'!$AN$7:$AO$37,2,FALSE)</f>
        <v>Entreprise</v>
      </c>
    </row>
    <row r="757" spans="1:11">
      <c r="A757" s="10">
        <f t="shared" si="59"/>
        <v>46247</v>
      </c>
      <c r="B757" t="str">
        <f t="shared" si="60"/>
        <v>14:00</v>
      </c>
      <c r="C757" t="str">
        <f t="shared" si="61"/>
        <v>17:00</v>
      </c>
      <c r="D757" t="str">
        <f t="shared" si="58"/>
        <v>Entreprise</v>
      </c>
      <c r="E757">
        <f t="shared" si="57"/>
        <v>0</v>
      </c>
      <c r="F757">
        <f>'Fiche formation'!$E$25</f>
        <v>0</v>
      </c>
      <c r="G757">
        <f>Salle!$B$1</f>
        <v>0</v>
      </c>
      <c r="H757" t="str">
        <f>'Fiche formation'!$C$14</f>
        <v>LG3 INFO</v>
      </c>
      <c r="K757" t="str">
        <f>VLOOKUP(A757,'Calendrier 2025-2026'!$AN$7:$AO$37,2,FALSE)</f>
        <v>Entreprise</v>
      </c>
    </row>
    <row r="758" spans="1:11">
      <c r="A758" s="10">
        <f t="shared" si="59"/>
        <v>46248</v>
      </c>
      <c r="B758" t="str">
        <f t="shared" si="60"/>
        <v>08:00</v>
      </c>
      <c r="C758" t="str">
        <f t="shared" si="61"/>
        <v>12:00</v>
      </c>
      <c r="D758" t="str">
        <f t="shared" si="58"/>
        <v>Entreprise</v>
      </c>
      <c r="E758">
        <f t="shared" si="57"/>
        <v>0</v>
      </c>
      <c r="F758">
        <f>'Fiche formation'!$E$25</f>
        <v>0</v>
      </c>
      <c r="G758">
        <f>Salle!$B$1</f>
        <v>0</v>
      </c>
      <c r="H758" t="str">
        <f>'Fiche formation'!$C$14</f>
        <v>LG3 INFO</v>
      </c>
      <c r="K758" t="str">
        <f>VLOOKUP(A758,'Calendrier 2025-2026'!$AN$7:$AO$37,2,FALSE)</f>
        <v>Entreprise</v>
      </c>
    </row>
    <row r="759" spans="1:11">
      <c r="A759" s="10">
        <f t="shared" si="59"/>
        <v>46248</v>
      </c>
      <c r="B759" t="str">
        <f t="shared" si="60"/>
        <v>14:00</v>
      </c>
      <c r="C759" t="str">
        <f t="shared" si="61"/>
        <v>17:00</v>
      </c>
      <c r="D759" t="str">
        <f t="shared" si="58"/>
        <v>Entreprise</v>
      </c>
      <c r="E759">
        <f t="shared" si="57"/>
        <v>0</v>
      </c>
      <c r="F759">
        <f>'Fiche formation'!$E$25</f>
        <v>0</v>
      </c>
      <c r="G759">
        <f>Salle!$B$1</f>
        <v>0</v>
      </c>
      <c r="H759" t="str">
        <f>'Fiche formation'!$C$14</f>
        <v>LG3 INFO</v>
      </c>
      <c r="K759" t="str">
        <f>VLOOKUP(A759,'Calendrier 2025-2026'!$AN$7:$AO$37,2,FALSE)</f>
        <v>Entreprise</v>
      </c>
    </row>
    <row r="760" spans="1:11">
      <c r="A760" s="10">
        <f t="shared" si="59"/>
        <v>46249</v>
      </c>
      <c r="B760" t="str">
        <f t="shared" si="60"/>
        <v/>
      </c>
      <c r="C760" t="str">
        <f t="shared" si="61"/>
        <v/>
      </c>
      <c r="D760">
        <f t="shared" si="58"/>
        <v>0</v>
      </c>
      <c r="E760" t="str">
        <f t="shared" si="57"/>
        <v/>
      </c>
      <c r="F760">
        <f>'Fiche formation'!$E$25</f>
        <v>0</v>
      </c>
      <c r="G760">
        <f>Salle!$B$1</f>
        <v>0</v>
      </c>
      <c r="H760" t="str">
        <f>'Fiche formation'!$C$14</f>
        <v>LG3 INFO</v>
      </c>
      <c r="K760">
        <f>VLOOKUP(A760,'Calendrier 2025-2026'!$AN$7:$AO$37,2,FALSE)</f>
        <v>0</v>
      </c>
    </row>
    <row r="761" spans="1:11">
      <c r="A761" s="10">
        <f t="shared" si="59"/>
        <v>46249</v>
      </c>
      <c r="B761" t="str">
        <f t="shared" si="60"/>
        <v/>
      </c>
      <c r="C761" t="str">
        <f t="shared" si="61"/>
        <v/>
      </c>
      <c r="D761">
        <f t="shared" si="58"/>
        <v>0</v>
      </c>
      <c r="E761" t="str">
        <f t="shared" si="57"/>
        <v/>
      </c>
      <c r="F761">
        <f>'Fiche formation'!$E$25</f>
        <v>0</v>
      </c>
      <c r="G761">
        <f>Salle!$B$1</f>
        <v>0</v>
      </c>
      <c r="H761" t="str">
        <f>'Fiche formation'!$C$14</f>
        <v>LG3 INFO</v>
      </c>
      <c r="K761">
        <f>VLOOKUP(A761,'Calendrier 2025-2026'!$AN$7:$AO$37,2,FALSE)</f>
        <v>0</v>
      </c>
    </row>
    <row r="762" spans="1:11">
      <c r="A762" s="10">
        <f t="shared" si="59"/>
        <v>46250</v>
      </c>
      <c r="B762" t="str">
        <f t="shared" si="60"/>
        <v/>
      </c>
      <c r="C762" t="str">
        <f t="shared" si="61"/>
        <v/>
      </c>
      <c r="D762">
        <f t="shared" si="58"/>
        <v>0</v>
      </c>
      <c r="E762" t="str">
        <f t="shared" si="57"/>
        <v/>
      </c>
      <c r="F762">
        <f>'Fiche formation'!$E$25</f>
        <v>0</v>
      </c>
      <c r="G762">
        <f>Salle!$B$1</f>
        <v>0</v>
      </c>
      <c r="H762" t="str">
        <f>'Fiche formation'!$C$14</f>
        <v>LG3 INFO</v>
      </c>
      <c r="K762">
        <f>VLOOKUP(A762,'Calendrier 2025-2026'!$AN$7:$AO$37,2,FALSE)</f>
        <v>0</v>
      </c>
    </row>
    <row r="763" spans="1:11">
      <c r="A763" s="10">
        <f t="shared" si="59"/>
        <v>46250</v>
      </c>
      <c r="B763" t="str">
        <f t="shared" si="60"/>
        <v/>
      </c>
      <c r="C763" t="str">
        <f t="shared" si="61"/>
        <v/>
      </c>
      <c r="D763">
        <f t="shared" si="58"/>
        <v>0</v>
      </c>
      <c r="E763" t="str">
        <f t="shared" si="57"/>
        <v/>
      </c>
      <c r="F763">
        <f>'Fiche formation'!$E$25</f>
        <v>0</v>
      </c>
      <c r="G763">
        <f>Salle!$B$1</f>
        <v>0</v>
      </c>
      <c r="H763" t="str">
        <f>'Fiche formation'!$C$14</f>
        <v>LG3 INFO</v>
      </c>
      <c r="K763">
        <f>VLOOKUP(A763,'Calendrier 2025-2026'!$AN$7:$AO$37,2,FALSE)</f>
        <v>0</v>
      </c>
    </row>
    <row r="764" spans="1:11">
      <c r="A764" s="10">
        <f t="shared" si="59"/>
        <v>46251</v>
      </c>
      <c r="B764" t="str">
        <f t="shared" si="60"/>
        <v>08:00</v>
      </c>
      <c r="C764" t="str">
        <f t="shared" si="61"/>
        <v>12:00</v>
      </c>
      <c r="D764" t="str">
        <f t="shared" si="58"/>
        <v>Entreprise</v>
      </c>
      <c r="E764">
        <f t="shared" si="57"/>
        <v>0</v>
      </c>
      <c r="F764">
        <f>'Fiche formation'!$E$25</f>
        <v>0</v>
      </c>
      <c r="G764">
        <f>Salle!$B$1</f>
        <v>0</v>
      </c>
      <c r="H764" t="str">
        <f>'Fiche formation'!$C$14</f>
        <v>LG3 INFO</v>
      </c>
      <c r="K764" t="str">
        <f>VLOOKUP(A764,'Calendrier 2025-2026'!$AN$7:$AO$37,2,FALSE)</f>
        <v>Entreprise</v>
      </c>
    </row>
    <row r="765" spans="1:11">
      <c r="A765" s="10">
        <f t="shared" si="59"/>
        <v>46251</v>
      </c>
      <c r="B765" t="str">
        <f t="shared" si="60"/>
        <v>14:00</v>
      </c>
      <c r="C765" t="str">
        <f t="shared" si="61"/>
        <v>17:00</v>
      </c>
      <c r="D765" t="str">
        <f t="shared" si="58"/>
        <v>Entreprise</v>
      </c>
      <c r="E765">
        <f t="shared" si="57"/>
        <v>0</v>
      </c>
      <c r="F765">
        <f>'Fiche formation'!$E$25</f>
        <v>0</v>
      </c>
      <c r="G765">
        <f>Salle!$B$1</f>
        <v>0</v>
      </c>
      <c r="H765" t="str">
        <f>'Fiche formation'!$C$14</f>
        <v>LG3 INFO</v>
      </c>
      <c r="K765" t="str">
        <f>VLOOKUP(A765,'Calendrier 2025-2026'!$AN$7:$AO$37,2,FALSE)</f>
        <v>Entreprise</v>
      </c>
    </row>
    <row r="766" spans="1:11">
      <c r="A766" s="10">
        <f t="shared" si="59"/>
        <v>46252</v>
      </c>
      <c r="B766" t="str">
        <f t="shared" si="60"/>
        <v>08:00</v>
      </c>
      <c r="C766" t="str">
        <f t="shared" si="61"/>
        <v>12:00</v>
      </c>
      <c r="D766" t="str">
        <f t="shared" si="58"/>
        <v>Entreprise</v>
      </c>
      <c r="E766">
        <f t="shared" si="57"/>
        <v>0</v>
      </c>
      <c r="F766">
        <f>'Fiche formation'!$E$25</f>
        <v>0</v>
      </c>
      <c r="G766">
        <f>Salle!$B$1</f>
        <v>0</v>
      </c>
      <c r="H766" t="str">
        <f>'Fiche formation'!$C$14</f>
        <v>LG3 INFO</v>
      </c>
      <c r="K766" t="str">
        <f>VLOOKUP(A766,'Calendrier 2025-2026'!$AN$7:$AO$37,2,FALSE)</f>
        <v>Entreprise</v>
      </c>
    </row>
    <row r="767" spans="1:11">
      <c r="A767" s="10">
        <f t="shared" si="59"/>
        <v>46252</v>
      </c>
      <c r="B767" t="str">
        <f t="shared" si="60"/>
        <v>14:00</v>
      </c>
      <c r="C767" t="str">
        <f t="shared" si="61"/>
        <v>17:00</v>
      </c>
      <c r="D767" t="str">
        <f t="shared" si="58"/>
        <v>Entreprise</v>
      </c>
      <c r="E767">
        <f t="shared" si="57"/>
        <v>0</v>
      </c>
      <c r="F767">
        <f>'Fiche formation'!$E$25</f>
        <v>0</v>
      </c>
      <c r="G767">
        <f>Salle!$B$1</f>
        <v>0</v>
      </c>
      <c r="H767" t="str">
        <f>'Fiche formation'!$C$14</f>
        <v>LG3 INFO</v>
      </c>
      <c r="K767" t="str">
        <f>VLOOKUP(A767,'Calendrier 2025-2026'!$AN$7:$AO$37,2,FALSE)</f>
        <v>Entreprise</v>
      </c>
    </row>
    <row r="768" spans="1:11">
      <c r="A768" s="10">
        <f t="shared" si="59"/>
        <v>46253</v>
      </c>
      <c r="B768" t="str">
        <f t="shared" si="60"/>
        <v>08:00</v>
      </c>
      <c r="C768" t="str">
        <f t="shared" si="61"/>
        <v>12:00</v>
      </c>
      <c r="D768" t="str">
        <f t="shared" si="58"/>
        <v>Entreprise</v>
      </c>
      <c r="E768">
        <f t="shared" ref="E768:E831" si="62">IF(K768=0,"",IF(OR(K768="Entreprise",K768="Révisions"),0,1))</f>
        <v>0</v>
      </c>
      <c r="F768">
        <f>'Fiche formation'!$E$25</f>
        <v>0</v>
      </c>
      <c r="G768">
        <f>Salle!$B$1</f>
        <v>0</v>
      </c>
      <c r="H768" t="str">
        <f>'Fiche formation'!$C$14</f>
        <v>LG3 INFO</v>
      </c>
      <c r="K768" t="str">
        <f>VLOOKUP(A768,'Calendrier 2025-2026'!$AN$7:$AO$37,2,FALSE)</f>
        <v>Entreprise</v>
      </c>
    </row>
    <row r="769" spans="1:11">
      <c r="A769" s="10">
        <f t="shared" si="59"/>
        <v>46253</v>
      </c>
      <c r="B769" t="str">
        <f t="shared" si="60"/>
        <v>14:00</v>
      </c>
      <c r="C769" t="str">
        <f t="shared" si="61"/>
        <v>17:00</v>
      </c>
      <c r="D769" t="str">
        <f t="shared" ref="D769:D832" si="63">K769</f>
        <v>Entreprise</v>
      </c>
      <c r="E769">
        <f t="shared" si="62"/>
        <v>0</v>
      </c>
      <c r="F769">
        <f>'Fiche formation'!$E$25</f>
        <v>0</v>
      </c>
      <c r="G769">
        <f>Salle!$B$1</f>
        <v>0</v>
      </c>
      <c r="H769" t="str">
        <f>'Fiche formation'!$C$14</f>
        <v>LG3 INFO</v>
      </c>
      <c r="K769" t="str">
        <f>VLOOKUP(A769,'Calendrier 2025-2026'!$AN$7:$AO$37,2,FALSE)</f>
        <v>Entreprise</v>
      </c>
    </row>
    <row r="770" spans="1:11">
      <c r="A770" s="10">
        <f t="shared" ref="A770:A833" si="64">IF(A769=A768,A769+1,A769)</f>
        <v>46254</v>
      </c>
      <c r="B770" t="str">
        <f t="shared" si="60"/>
        <v>08:00</v>
      </c>
      <c r="C770" t="str">
        <f t="shared" si="61"/>
        <v>12:00</v>
      </c>
      <c r="D770" t="str">
        <f t="shared" si="63"/>
        <v>Entreprise</v>
      </c>
      <c r="E770">
        <f t="shared" si="62"/>
        <v>0</v>
      </c>
      <c r="F770">
        <f>'Fiche formation'!$E$25</f>
        <v>0</v>
      </c>
      <c r="G770">
        <f>Salle!$B$1</f>
        <v>0</v>
      </c>
      <c r="H770" t="str">
        <f>'Fiche formation'!$C$14</f>
        <v>LG3 INFO</v>
      </c>
      <c r="K770" t="str">
        <f>VLOOKUP(A770,'Calendrier 2025-2026'!$AN$7:$AO$37,2,FALSE)</f>
        <v>Entreprise</v>
      </c>
    </row>
    <row r="771" spans="1:11">
      <c r="A771" s="10">
        <f t="shared" si="64"/>
        <v>46254</v>
      </c>
      <c r="B771" t="str">
        <f t="shared" ref="B771:B834" si="65">IF(K771=0,"",IF($A771=$A770,"14:00","08:00"))</f>
        <v>14:00</v>
      </c>
      <c r="C771" t="str">
        <f t="shared" ref="C771:C834" si="66">IF(K771=0,"",IF($A771=$A770,"17:00","12:00"))</f>
        <v>17:00</v>
      </c>
      <c r="D771" t="str">
        <f t="shared" si="63"/>
        <v>Entreprise</v>
      </c>
      <c r="E771">
        <f t="shared" si="62"/>
        <v>0</v>
      </c>
      <c r="F771">
        <f>'Fiche formation'!$E$25</f>
        <v>0</v>
      </c>
      <c r="G771">
        <f>Salle!$B$1</f>
        <v>0</v>
      </c>
      <c r="H771" t="str">
        <f>'Fiche formation'!$C$14</f>
        <v>LG3 INFO</v>
      </c>
      <c r="K771" t="str">
        <f>VLOOKUP(A771,'Calendrier 2025-2026'!$AN$7:$AO$37,2,FALSE)</f>
        <v>Entreprise</v>
      </c>
    </row>
    <row r="772" spans="1:11">
      <c r="A772" s="10">
        <f t="shared" si="64"/>
        <v>46255</v>
      </c>
      <c r="B772" t="str">
        <f t="shared" si="65"/>
        <v>08:00</v>
      </c>
      <c r="C772" t="str">
        <f t="shared" si="66"/>
        <v>12:00</v>
      </c>
      <c r="D772" t="str">
        <f t="shared" si="63"/>
        <v>Entreprise</v>
      </c>
      <c r="E772">
        <f t="shared" si="62"/>
        <v>0</v>
      </c>
      <c r="F772">
        <f>'Fiche formation'!$E$25</f>
        <v>0</v>
      </c>
      <c r="G772">
        <f>Salle!$B$1</f>
        <v>0</v>
      </c>
      <c r="H772" t="str">
        <f>'Fiche formation'!$C$14</f>
        <v>LG3 INFO</v>
      </c>
      <c r="K772" t="str">
        <f>VLOOKUP(A772,'Calendrier 2025-2026'!$AN$7:$AO$37,2,FALSE)</f>
        <v>Entreprise</v>
      </c>
    </row>
    <row r="773" spans="1:11">
      <c r="A773" s="10">
        <f t="shared" si="64"/>
        <v>46255</v>
      </c>
      <c r="B773" t="str">
        <f t="shared" si="65"/>
        <v>14:00</v>
      </c>
      <c r="C773" t="str">
        <f t="shared" si="66"/>
        <v>17:00</v>
      </c>
      <c r="D773" t="str">
        <f t="shared" si="63"/>
        <v>Entreprise</v>
      </c>
      <c r="E773">
        <f t="shared" si="62"/>
        <v>0</v>
      </c>
      <c r="F773">
        <f>'Fiche formation'!$E$25</f>
        <v>0</v>
      </c>
      <c r="G773">
        <f>Salle!$B$1</f>
        <v>0</v>
      </c>
      <c r="H773" t="str">
        <f>'Fiche formation'!$C$14</f>
        <v>LG3 INFO</v>
      </c>
      <c r="K773" t="str">
        <f>VLOOKUP(A773,'Calendrier 2025-2026'!$AN$7:$AO$37,2,FALSE)</f>
        <v>Entreprise</v>
      </c>
    </row>
    <row r="774" spans="1:11">
      <c r="A774" s="10">
        <f t="shared" si="64"/>
        <v>46256</v>
      </c>
      <c r="B774" t="str">
        <f t="shared" si="65"/>
        <v/>
      </c>
      <c r="C774" t="str">
        <f t="shared" si="66"/>
        <v/>
      </c>
      <c r="D774">
        <f t="shared" si="63"/>
        <v>0</v>
      </c>
      <c r="E774" t="str">
        <f t="shared" si="62"/>
        <v/>
      </c>
      <c r="F774">
        <f>'Fiche formation'!$E$25</f>
        <v>0</v>
      </c>
      <c r="G774">
        <f>Salle!$B$1</f>
        <v>0</v>
      </c>
      <c r="H774" t="str">
        <f>'Fiche formation'!$C$14</f>
        <v>LG3 INFO</v>
      </c>
      <c r="K774">
        <f>VLOOKUP(A774,'Calendrier 2025-2026'!$AN$7:$AO$37,2,FALSE)</f>
        <v>0</v>
      </c>
    </row>
    <row r="775" spans="1:11">
      <c r="A775" s="10">
        <f t="shared" si="64"/>
        <v>46256</v>
      </c>
      <c r="B775" t="str">
        <f t="shared" si="65"/>
        <v/>
      </c>
      <c r="C775" t="str">
        <f t="shared" si="66"/>
        <v/>
      </c>
      <c r="D775">
        <f t="shared" si="63"/>
        <v>0</v>
      </c>
      <c r="E775" t="str">
        <f t="shared" si="62"/>
        <v/>
      </c>
      <c r="F775">
        <f>'Fiche formation'!$E$25</f>
        <v>0</v>
      </c>
      <c r="G775">
        <f>Salle!$B$1</f>
        <v>0</v>
      </c>
      <c r="H775" t="str">
        <f>'Fiche formation'!$C$14</f>
        <v>LG3 INFO</v>
      </c>
      <c r="K775">
        <f>VLOOKUP(A775,'Calendrier 2025-2026'!$AN$7:$AO$37,2,FALSE)</f>
        <v>0</v>
      </c>
    </row>
    <row r="776" spans="1:11">
      <c r="A776" s="10">
        <f t="shared" si="64"/>
        <v>46257</v>
      </c>
      <c r="B776" t="str">
        <f t="shared" si="65"/>
        <v/>
      </c>
      <c r="C776" t="str">
        <f t="shared" si="66"/>
        <v/>
      </c>
      <c r="D776">
        <f t="shared" si="63"/>
        <v>0</v>
      </c>
      <c r="E776" t="str">
        <f t="shared" si="62"/>
        <v/>
      </c>
      <c r="F776">
        <f>'Fiche formation'!$E$25</f>
        <v>0</v>
      </c>
      <c r="G776">
        <f>Salle!$B$1</f>
        <v>0</v>
      </c>
      <c r="H776" t="str">
        <f>'Fiche formation'!$C$14</f>
        <v>LG3 INFO</v>
      </c>
      <c r="K776">
        <f>VLOOKUP(A776,'Calendrier 2025-2026'!$AN$7:$AO$37,2,FALSE)</f>
        <v>0</v>
      </c>
    </row>
    <row r="777" spans="1:11">
      <c r="A777" s="10">
        <f t="shared" si="64"/>
        <v>46257</v>
      </c>
      <c r="B777" t="str">
        <f t="shared" si="65"/>
        <v/>
      </c>
      <c r="C777" t="str">
        <f t="shared" si="66"/>
        <v/>
      </c>
      <c r="D777">
        <f t="shared" si="63"/>
        <v>0</v>
      </c>
      <c r="E777" t="str">
        <f t="shared" si="62"/>
        <v/>
      </c>
      <c r="F777">
        <f>'Fiche formation'!$E$25</f>
        <v>0</v>
      </c>
      <c r="G777">
        <f>Salle!$B$1</f>
        <v>0</v>
      </c>
      <c r="H777" t="str">
        <f>'Fiche formation'!$C$14</f>
        <v>LG3 INFO</v>
      </c>
      <c r="K777">
        <f>VLOOKUP(A777,'Calendrier 2025-2026'!$AN$7:$AO$37,2,FALSE)</f>
        <v>0</v>
      </c>
    </row>
    <row r="778" spans="1:11">
      <c r="A778" s="10">
        <f t="shared" si="64"/>
        <v>46258</v>
      </c>
      <c r="B778" t="str">
        <f t="shared" si="65"/>
        <v>08:00</v>
      </c>
      <c r="C778" t="str">
        <f t="shared" si="66"/>
        <v>12:00</v>
      </c>
      <c r="D778" t="str">
        <f t="shared" si="63"/>
        <v>Entreprise</v>
      </c>
      <c r="E778">
        <f t="shared" si="62"/>
        <v>0</v>
      </c>
      <c r="F778">
        <f>'Fiche formation'!$E$25</f>
        <v>0</v>
      </c>
      <c r="G778">
        <f>Salle!$B$1</f>
        <v>0</v>
      </c>
      <c r="H778" t="str">
        <f>'Fiche formation'!$C$14</f>
        <v>LG3 INFO</v>
      </c>
      <c r="K778" t="str">
        <f>VLOOKUP(A778,'Calendrier 2025-2026'!$AN$7:$AO$37,2,FALSE)</f>
        <v>Entreprise</v>
      </c>
    </row>
    <row r="779" spans="1:11">
      <c r="A779" s="10">
        <f t="shared" si="64"/>
        <v>46258</v>
      </c>
      <c r="B779" t="str">
        <f t="shared" si="65"/>
        <v>14:00</v>
      </c>
      <c r="C779" t="str">
        <f t="shared" si="66"/>
        <v>17:00</v>
      </c>
      <c r="D779" t="str">
        <f t="shared" si="63"/>
        <v>Entreprise</v>
      </c>
      <c r="E779">
        <f t="shared" si="62"/>
        <v>0</v>
      </c>
      <c r="F779">
        <f>'Fiche formation'!$E$25</f>
        <v>0</v>
      </c>
      <c r="G779">
        <f>Salle!$B$1</f>
        <v>0</v>
      </c>
      <c r="H779" t="str">
        <f>'Fiche formation'!$C$14</f>
        <v>LG3 INFO</v>
      </c>
      <c r="K779" t="str">
        <f>VLOOKUP(A779,'Calendrier 2025-2026'!$AN$7:$AO$37,2,FALSE)</f>
        <v>Entreprise</v>
      </c>
    </row>
    <row r="780" spans="1:11">
      <c r="A780" s="10">
        <f t="shared" si="64"/>
        <v>46259</v>
      </c>
      <c r="B780" t="str">
        <f t="shared" si="65"/>
        <v>08:00</v>
      </c>
      <c r="C780" t="str">
        <f t="shared" si="66"/>
        <v>12:00</v>
      </c>
      <c r="D780" t="str">
        <f t="shared" si="63"/>
        <v>Entreprise</v>
      </c>
      <c r="E780">
        <f t="shared" si="62"/>
        <v>0</v>
      </c>
      <c r="F780">
        <f>'Fiche formation'!$E$25</f>
        <v>0</v>
      </c>
      <c r="G780">
        <f>Salle!$B$1</f>
        <v>0</v>
      </c>
      <c r="H780" t="str">
        <f>'Fiche formation'!$C$14</f>
        <v>LG3 INFO</v>
      </c>
      <c r="K780" t="str">
        <f>VLOOKUP(A780,'Calendrier 2025-2026'!$AN$7:$AO$37,2,FALSE)</f>
        <v>Entreprise</v>
      </c>
    </row>
    <row r="781" spans="1:11">
      <c r="A781" s="10">
        <f t="shared" si="64"/>
        <v>46259</v>
      </c>
      <c r="B781" t="str">
        <f t="shared" si="65"/>
        <v>14:00</v>
      </c>
      <c r="C781" t="str">
        <f t="shared" si="66"/>
        <v>17:00</v>
      </c>
      <c r="D781" t="str">
        <f t="shared" si="63"/>
        <v>Entreprise</v>
      </c>
      <c r="E781">
        <f t="shared" si="62"/>
        <v>0</v>
      </c>
      <c r="F781">
        <f>'Fiche formation'!$E$25</f>
        <v>0</v>
      </c>
      <c r="G781">
        <f>Salle!$B$1</f>
        <v>0</v>
      </c>
      <c r="H781" t="str">
        <f>'Fiche formation'!$C$14</f>
        <v>LG3 INFO</v>
      </c>
      <c r="K781" t="str">
        <f>VLOOKUP(A781,'Calendrier 2025-2026'!$AN$7:$AO$37,2,FALSE)</f>
        <v>Entreprise</v>
      </c>
    </row>
    <row r="782" spans="1:11">
      <c r="A782" s="10">
        <f t="shared" si="64"/>
        <v>46260</v>
      </c>
      <c r="B782" t="str">
        <f t="shared" si="65"/>
        <v>08:00</v>
      </c>
      <c r="C782" t="str">
        <f t="shared" si="66"/>
        <v>12:00</v>
      </c>
      <c r="D782" t="str">
        <f t="shared" si="63"/>
        <v>Entreprise</v>
      </c>
      <c r="E782">
        <f t="shared" si="62"/>
        <v>0</v>
      </c>
      <c r="F782">
        <f>'Fiche formation'!$E$25</f>
        <v>0</v>
      </c>
      <c r="G782">
        <f>Salle!$B$1</f>
        <v>0</v>
      </c>
      <c r="H782" t="str">
        <f>'Fiche formation'!$C$14</f>
        <v>LG3 INFO</v>
      </c>
      <c r="K782" t="str">
        <f>VLOOKUP(A782,'Calendrier 2025-2026'!$AN$7:$AO$37,2,FALSE)</f>
        <v>Entreprise</v>
      </c>
    </row>
    <row r="783" spans="1:11">
      <c r="A783" s="10">
        <f t="shared" si="64"/>
        <v>46260</v>
      </c>
      <c r="B783" t="str">
        <f t="shared" si="65"/>
        <v>14:00</v>
      </c>
      <c r="C783" t="str">
        <f t="shared" si="66"/>
        <v>17:00</v>
      </c>
      <c r="D783" t="str">
        <f t="shared" si="63"/>
        <v>Entreprise</v>
      </c>
      <c r="E783">
        <f t="shared" si="62"/>
        <v>0</v>
      </c>
      <c r="F783">
        <f>'Fiche formation'!$E$25</f>
        <v>0</v>
      </c>
      <c r="G783">
        <f>Salle!$B$1</f>
        <v>0</v>
      </c>
      <c r="H783" t="str">
        <f>'Fiche formation'!$C$14</f>
        <v>LG3 INFO</v>
      </c>
      <c r="K783" t="str">
        <f>VLOOKUP(A783,'Calendrier 2025-2026'!$AN$7:$AO$37,2,FALSE)</f>
        <v>Entreprise</v>
      </c>
    </row>
    <row r="784" spans="1:11">
      <c r="A784" s="10">
        <f t="shared" si="64"/>
        <v>46261</v>
      </c>
      <c r="B784" t="str">
        <f t="shared" si="65"/>
        <v>08:00</v>
      </c>
      <c r="C784" t="str">
        <f t="shared" si="66"/>
        <v>12:00</v>
      </c>
      <c r="D784" t="str">
        <f t="shared" si="63"/>
        <v>Entreprise</v>
      </c>
      <c r="E784">
        <f t="shared" si="62"/>
        <v>0</v>
      </c>
      <c r="F784">
        <f>'Fiche formation'!$E$25</f>
        <v>0</v>
      </c>
      <c r="G784">
        <f>Salle!$B$1</f>
        <v>0</v>
      </c>
      <c r="H784" t="str">
        <f>'Fiche formation'!$C$14</f>
        <v>LG3 INFO</v>
      </c>
      <c r="K784" t="str">
        <f>VLOOKUP(A784,'Calendrier 2025-2026'!$AN$7:$AO$37,2,FALSE)</f>
        <v>Entreprise</v>
      </c>
    </row>
    <row r="785" spans="1:11">
      <c r="A785" s="10">
        <f t="shared" si="64"/>
        <v>46261</v>
      </c>
      <c r="B785" t="str">
        <f t="shared" si="65"/>
        <v>14:00</v>
      </c>
      <c r="C785" t="str">
        <f t="shared" si="66"/>
        <v>17:00</v>
      </c>
      <c r="D785" t="str">
        <f t="shared" si="63"/>
        <v>Entreprise</v>
      </c>
      <c r="E785">
        <f t="shared" si="62"/>
        <v>0</v>
      </c>
      <c r="F785">
        <f>'Fiche formation'!$E$25</f>
        <v>0</v>
      </c>
      <c r="G785">
        <f>Salle!$B$1</f>
        <v>0</v>
      </c>
      <c r="H785" t="str">
        <f>'Fiche formation'!$C$14</f>
        <v>LG3 INFO</v>
      </c>
      <c r="K785" t="str">
        <f>VLOOKUP(A785,'Calendrier 2025-2026'!$AN$7:$AO$37,2,FALSE)</f>
        <v>Entreprise</v>
      </c>
    </row>
    <row r="786" spans="1:11">
      <c r="A786" s="10">
        <f t="shared" si="64"/>
        <v>46262</v>
      </c>
      <c r="B786" t="str">
        <f t="shared" si="65"/>
        <v>08:00</v>
      </c>
      <c r="C786" t="str">
        <f t="shared" si="66"/>
        <v>12:00</v>
      </c>
      <c r="D786" t="str">
        <f t="shared" si="63"/>
        <v>Entreprise</v>
      </c>
      <c r="E786">
        <f t="shared" si="62"/>
        <v>0</v>
      </c>
      <c r="F786">
        <f>'Fiche formation'!$E$25</f>
        <v>0</v>
      </c>
      <c r="G786">
        <f>Salle!$B$1</f>
        <v>0</v>
      </c>
      <c r="H786" t="str">
        <f>'Fiche formation'!$C$14</f>
        <v>LG3 INFO</v>
      </c>
      <c r="K786" t="str">
        <f>VLOOKUP(A786,'Calendrier 2025-2026'!$AN$7:$AO$37,2,FALSE)</f>
        <v>Entreprise</v>
      </c>
    </row>
    <row r="787" spans="1:11">
      <c r="A787" s="10">
        <f t="shared" si="64"/>
        <v>46262</v>
      </c>
      <c r="B787" t="str">
        <f t="shared" si="65"/>
        <v>14:00</v>
      </c>
      <c r="C787" t="str">
        <f t="shared" si="66"/>
        <v>17:00</v>
      </c>
      <c r="D787" t="str">
        <f t="shared" si="63"/>
        <v>Entreprise</v>
      </c>
      <c r="E787">
        <f t="shared" si="62"/>
        <v>0</v>
      </c>
      <c r="F787">
        <f>'Fiche formation'!$E$25</f>
        <v>0</v>
      </c>
      <c r="G787">
        <f>Salle!$B$1</f>
        <v>0</v>
      </c>
      <c r="H787" t="str">
        <f>'Fiche formation'!$C$14</f>
        <v>LG3 INFO</v>
      </c>
      <c r="K787" t="str">
        <f>VLOOKUP(A787,'Calendrier 2025-2026'!$AN$7:$AO$37,2,FALSE)</f>
        <v>Entreprise</v>
      </c>
    </row>
    <row r="788" spans="1:11">
      <c r="A788" s="10">
        <f t="shared" si="64"/>
        <v>46263</v>
      </c>
      <c r="B788" t="str">
        <f t="shared" si="65"/>
        <v/>
      </c>
      <c r="C788" t="str">
        <f t="shared" si="66"/>
        <v/>
      </c>
      <c r="D788">
        <f t="shared" si="63"/>
        <v>0</v>
      </c>
      <c r="E788" t="str">
        <f t="shared" si="62"/>
        <v/>
      </c>
      <c r="F788">
        <f>'Fiche formation'!$E$25</f>
        <v>0</v>
      </c>
      <c r="G788">
        <f>Salle!$B$1</f>
        <v>0</v>
      </c>
      <c r="H788" t="str">
        <f>'Fiche formation'!$C$14</f>
        <v>LG3 INFO</v>
      </c>
      <c r="K788">
        <f>VLOOKUP(A788,'Calendrier 2025-2026'!$AN$7:$AO$37,2,FALSE)</f>
        <v>0</v>
      </c>
    </row>
    <row r="789" spans="1:11">
      <c r="A789" s="10">
        <f t="shared" si="64"/>
        <v>46263</v>
      </c>
      <c r="B789" t="str">
        <f t="shared" si="65"/>
        <v/>
      </c>
      <c r="C789" t="str">
        <f t="shared" si="66"/>
        <v/>
      </c>
      <c r="D789">
        <f t="shared" si="63"/>
        <v>0</v>
      </c>
      <c r="E789" t="str">
        <f t="shared" si="62"/>
        <v/>
      </c>
      <c r="F789">
        <f>'Fiche formation'!$E$25</f>
        <v>0</v>
      </c>
      <c r="G789">
        <f>Salle!$B$1</f>
        <v>0</v>
      </c>
      <c r="H789" t="str">
        <f>'Fiche formation'!$C$14</f>
        <v>LG3 INFO</v>
      </c>
      <c r="K789">
        <f>VLOOKUP(A789,'Calendrier 2025-2026'!$AN$7:$AO$37,2,FALSE)</f>
        <v>0</v>
      </c>
    </row>
    <row r="790" spans="1:11">
      <c r="A790" s="10">
        <f t="shared" si="64"/>
        <v>46264</v>
      </c>
      <c r="B790" t="str">
        <f t="shared" si="65"/>
        <v/>
      </c>
      <c r="C790" t="str">
        <f t="shared" si="66"/>
        <v/>
      </c>
      <c r="D790">
        <f t="shared" si="63"/>
        <v>0</v>
      </c>
      <c r="E790" t="str">
        <f t="shared" si="62"/>
        <v/>
      </c>
      <c r="F790">
        <f>'Fiche formation'!$E$25</f>
        <v>0</v>
      </c>
      <c r="G790">
        <f>Salle!$B$1</f>
        <v>0</v>
      </c>
      <c r="H790" t="str">
        <f>'Fiche formation'!$C$14</f>
        <v>LG3 INFO</v>
      </c>
      <c r="K790">
        <f>VLOOKUP(A790,'Calendrier 2025-2026'!$AN$7:$AO$37,2,FALSE)</f>
        <v>0</v>
      </c>
    </row>
    <row r="791" spans="1:11">
      <c r="A791" s="10">
        <f t="shared" si="64"/>
        <v>46264</v>
      </c>
      <c r="B791" t="str">
        <f t="shared" si="65"/>
        <v/>
      </c>
      <c r="C791" t="str">
        <f t="shared" si="66"/>
        <v/>
      </c>
      <c r="D791">
        <f t="shared" si="63"/>
        <v>0</v>
      </c>
      <c r="E791" t="str">
        <f t="shared" si="62"/>
        <v/>
      </c>
      <c r="F791">
        <f>'Fiche formation'!$E$25</f>
        <v>0</v>
      </c>
      <c r="G791">
        <f>Salle!$B$1</f>
        <v>0</v>
      </c>
      <c r="H791" t="str">
        <f>'Fiche formation'!$C$14</f>
        <v>LG3 INFO</v>
      </c>
      <c r="K791">
        <f>VLOOKUP(A791,'Calendrier 2025-2026'!$AN$7:$AO$37,2,FALSE)</f>
        <v>0</v>
      </c>
    </row>
    <row r="792" spans="1:11">
      <c r="A792" s="10">
        <f t="shared" si="64"/>
        <v>46265</v>
      </c>
      <c r="B792" t="str">
        <f t="shared" si="65"/>
        <v>08:00</v>
      </c>
      <c r="C792" t="str">
        <f t="shared" si="66"/>
        <v>12:00</v>
      </c>
      <c r="D792" t="str">
        <f t="shared" si="63"/>
        <v>Entreprise</v>
      </c>
      <c r="E792">
        <f t="shared" si="62"/>
        <v>0</v>
      </c>
      <c r="F792">
        <f>'Fiche formation'!$E$25</f>
        <v>0</v>
      </c>
      <c r="G792">
        <f>Salle!$B$1</f>
        <v>0</v>
      </c>
      <c r="H792" t="str">
        <f>'Fiche formation'!$C$14</f>
        <v>LG3 INFO</v>
      </c>
      <c r="K792" t="str">
        <f>VLOOKUP(A792,'Calendrier 2025-2026'!$AN$7:$AO$37,2,FALSE)</f>
        <v>Entreprise</v>
      </c>
    </row>
    <row r="793" spans="1:11">
      <c r="A793" s="10">
        <f t="shared" si="64"/>
        <v>46265</v>
      </c>
      <c r="B793" t="str">
        <f t="shared" si="65"/>
        <v>14:00</v>
      </c>
      <c r="C793" t="str">
        <f t="shared" si="66"/>
        <v>17:00</v>
      </c>
      <c r="D793" t="str">
        <f t="shared" si="63"/>
        <v>Entreprise</v>
      </c>
      <c r="E793">
        <f t="shared" si="62"/>
        <v>0</v>
      </c>
      <c r="F793">
        <f>'Fiche formation'!$E$25</f>
        <v>0</v>
      </c>
      <c r="G793">
        <f>Salle!$B$1</f>
        <v>0</v>
      </c>
      <c r="H793" t="str">
        <f>'Fiche formation'!$C$14</f>
        <v>LG3 INFO</v>
      </c>
      <c r="K793" t="str">
        <f>VLOOKUP(A793,'Calendrier 2025-2026'!$AN$7:$AO$37,2,FALSE)</f>
        <v>Entreprise</v>
      </c>
    </row>
    <row r="794" spans="1:11">
      <c r="A794" s="10">
        <f t="shared" si="64"/>
        <v>46266</v>
      </c>
      <c r="B794" t="str">
        <f t="shared" si="65"/>
        <v/>
      </c>
      <c r="C794" t="str">
        <f t="shared" si="66"/>
        <v/>
      </c>
      <c r="D794">
        <f t="shared" si="63"/>
        <v>0</v>
      </c>
      <c r="E794" t="str">
        <f t="shared" si="62"/>
        <v/>
      </c>
      <c r="F794">
        <f>'Fiche formation'!$E$25</f>
        <v>0</v>
      </c>
      <c r="G794">
        <f>Salle!$B$1</f>
        <v>0</v>
      </c>
      <c r="H794" t="str">
        <f>'Fiche formation'!$C$14</f>
        <v>LG3 INFO</v>
      </c>
      <c r="K794">
        <f>VLOOKUP(A794,'Calendrier 2025-2026'!$AQ$7:$AR$37,2,FALSE)</f>
        <v>0</v>
      </c>
    </row>
    <row r="795" spans="1:11">
      <c r="A795" s="10">
        <f t="shared" si="64"/>
        <v>46266</v>
      </c>
      <c r="B795" t="str">
        <f t="shared" si="65"/>
        <v/>
      </c>
      <c r="C795" t="str">
        <f t="shared" si="66"/>
        <v/>
      </c>
      <c r="D795">
        <f t="shared" si="63"/>
        <v>0</v>
      </c>
      <c r="E795" t="str">
        <f t="shared" si="62"/>
        <v/>
      </c>
      <c r="F795">
        <f>'Fiche formation'!$E$25</f>
        <v>0</v>
      </c>
      <c r="G795">
        <f>Salle!$B$1</f>
        <v>0</v>
      </c>
      <c r="H795" t="str">
        <f>'Fiche formation'!$C$14</f>
        <v>LG3 INFO</v>
      </c>
      <c r="K795">
        <f>VLOOKUP(A795,'Calendrier 2025-2026'!$AQ$7:$AR$37,2,FALSE)</f>
        <v>0</v>
      </c>
    </row>
    <row r="796" spans="1:11">
      <c r="A796" s="10">
        <f t="shared" si="64"/>
        <v>46267</v>
      </c>
      <c r="B796" t="str">
        <f t="shared" si="65"/>
        <v/>
      </c>
      <c r="C796" t="str">
        <f t="shared" si="66"/>
        <v/>
      </c>
      <c r="D796">
        <f t="shared" si="63"/>
        <v>0</v>
      </c>
      <c r="E796" t="str">
        <f t="shared" si="62"/>
        <v/>
      </c>
      <c r="F796">
        <f>'Fiche formation'!$E$25</f>
        <v>0</v>
      </c>
      <c r="G796">
        <f>Salle!$B$1</f>
        <v>0</v>
      </c>
      <c r="H796" t="str">
        <f>'Fiche formation'!$C$14</f>
        <v>LG3 INFO</v>
      </c>
      <c r="K796">
        <f>VLOOKUP(A796,'Calendrier 2025-2026'!$AQ$7:$AR$37,2,FALSE)</f>
        <v>0</v>
      </c>
    </row>
    <row r="797" spans="1:11">
      <c r="A797" s="10">
        <f t="shared" si="64"/>
        <v>46267</v>
      </c>
      <c r="B797" t="str">
        <f t="shared" si="65"/>
        <v/>
      </c>
      <c r="C797" t="str">
        <f t="shared" si="66"/>
        <v/>
      </c>
      <c r="D797">
        <f t="shared" si="63"/>
        <v>0</v>
      </c>
      <c r="E797" t="str">
        <f t="shared" si="62"/>
        <v/>
      </c>
      <c r="F797">
        <f>'Fiche formation'!$E$25</f>
        <v>0</v>
      </c>
      <c r="G797">
        <f>Salle!$B$1</f>
        <v>0</v>
      </c>
      <c r="H797" t="str">
        <f>'Fiche formation'!$C$14</f>
        <v>LG3 INFO</v>
      </c>
      <c r="K797">
        <f>VLOOKUP(A797,'Calendrier 2025-2026'!$AQ$7:$AR$37,2,FALSE)</f>
        <v>0</v>
      </c>
    </row>
    <row r="798" spans="1:11">
      <c r="A798" s="10">
        <f t="shared" si="64"/>
        <v>46268</v>
      </c>
      <c r="B798" t="str">
        <f t="shared" si="65"/>
        <v/>
      </c>
      <c r="C798" t="str">
        <f t="shared" si="66"/>
        <v/>
      </c>
      <c r="D798">
        <f t="shared" si="63"/>
        <v>0</v>
      </c>
      <c r="E798" t="str">
        <f t="shared" si="62"/>
        <v/>
      </c>
      <c r="F798">
        <f>'Fiche formation'!$E$25</f>
        <v>0</v>
      </c>
      <c r="G798">
        <f>Salle!$B$1</f>
        <v>0</v>
      </c>
      <c r="H798" t="str">
        <f>'Fiche formation'!$C$14</f>
        <v>LG3 INFO</v>
      </c>
      <c r="K798">
        <f>VLOOKUP(A798,'Calendrier 2025-2026'!$AQ$7:$AR$37,2,FALSE)</f>
        <v>0</v>
      </c>
    </row>
    <row r="799" spans="1:11">
      <c r="A799" s="10">
        <f t="shared" si="64"/>
        <v>46268</v>
      </c>
      <c r="B799" t="str">
        <f t="shared" si="65"/>
        <v/>
      </c>
      <c r="C799" t="str">
        <f t="shared" si="66"/>
        <v/>
      </c>
      <c r="D799">
        <f t="shared" si="63"/>
        <v>0</v>
      </c>
      <c r="E799" t="str">
        <f t="shared" si="62"/>
        <v/>
      </c>
      <c r="F799">
        <f>'Fiche formation'!$E$25</f>
        <v>0</v>
      </c>
      <c r="G799">
        <f>Salle!$B$1</f>
        <v>0</v>
      </c>
      <c r="H799" t="str">
        <f>'Fiche formation'!$C$14</f>
        <v>LG3 INFO</v>
      </c>
      <c r="K799">
        <f>VLOOKUP(A799,'Calendrier 2025-2026'!$AQ$7:$AR$37,2,FALSE)</f>
        <v>0</v>
      </c>
    </row>
    <row r="800" spans="1:11">
      <c r="A800" s="10">
        <f t="shared" si="64"/>
        <v>46269</v>
      </c>
      <c r="B800" t="str">
        <f t="shared" si="65"/>
        <v/>
      </c>
      <c r="C800" t="str">
        <f t="shared" si="66"/>
        <v/>
      </c>
      <c r="D800">
        <f t="shared" si="63"/>
        <v>0</v>
      </c>
      <c r="E800" t="str">
        <f t="shared" si="62"/>
        <v/>
      </c>
      <c r="F800">
        <f>'Fiche formation'!$E$25</f>
        <v>0</v>
      </c>
      <c r="G800">
        <f>Salle!$B$1</f>
        <v>0</v>
      </c>
      <c r="H800" t="str">
        <f>'Fiche formation'!$C$14</f>
        <v>LG3 INFO</v>
      </c>
      <c r="K800">
        <f>VLOOKUP(A800,'Calendrier 2025-2026'!$AQ$7:$AR$37,2,FALSE)</f>
        <v>0</v>
      </c>
    </row>
    <row r="801" spans="1:11">
      <c r="A801" s="10">
        <f t="shared" si="64"/>
        <v>46269</v>
      </c>
      <c r="B801" t="str">
        <f t="shared" si="65"/>
        <v/>
      </c>
      <c r="C801" t="str">
        <f t="shared" si="66"/>
        <v/>
      </c>
      <c r="D801">
        <f t="shared" si="63"/>
        <v>0</v>
      </c>
      <c r="E801" t="str">
        <f t="shared" si="62"/>
        <v/>
      </c>
      <c r="F801">
        <f>'Fiche formation'!$E$25</f>
        <v>0</v>
      </c>
      <c r="G801">
        <f>Salle!$B$1</f>
        <v>0</v>
      </c>
      <c r="H801" t="str">
        <f>'Fiche formation'!$C$14</f>
        <v>LG3 INFO</v>
      </c>
      <c r="K801">
        <f>VLOOKUP(A801,'Calendrier 2025-2026'!$AQ$7:$AR$37,2,FALSE)</f>
        <v>0</v>
      </c>
    </row>
    <row r="802" spans="1:11">
      <c r="A802" s="10">
        <f t="shared" si="64"/>
        <v>46270</v>
      </c>
      <c r="B802" t="str">
        <f t="shared" si="65"/>
        <v/>
      </c>
      <c r="C802" t="str">
        <f t="shared" si="66"/>
        <v/>
      </c>
      <c r="D802">
        <f t="shared" si="63"/>
        <v>0</v>
      </c>
      <c r="E802" t="str">
        <f t="shared" si="62"/>
        <v/>
      </c>
      <c r="F802">
        <f>'Fiche formation'!$E$25</f>
        <v>0</v>
      </c>
      <c r="G802">
        <f>Salle!$B$1</f>
        <v>0</v>
      </c>
      <c r="H802" t="str">
        <f>'Fiche formation'!$C$14</f>
        <v>LG3 INFO</v>
      </c>
      <c r="K802">
        <f>VLOOKUP(A802,'Calendrier 2025-2026'!$AQ$7:$AR$37,2,FALSE)</f>
        <v>0</v>
      </c>
    </row>
    <row r="803" spans="1:11">
      <c r="A803" s="10">
        <f t="shared" si="64"/>
        <v>46270</v>
      </c>
      <c r="B803" t="str">
        <f t="shared" si="65"/>
        <v/>
      </c>
      <c r="C803" t="str">
        <f t="shared" si="66"/>
        <v/>
      </c>
      <c r="D803">
        <f t="shared" si="63"/>
        <v>0</v>
      </c>
      <c r="E803" t="str">
        <f t="shared" si="62"/>
        <v/>
      </c>
      <c r="F803">
        <f>'Fiche formation'!$E$25</f>
        <v>0</v>
      </c>
      <c r="G803">
        <f>Salle!$B$1</f>
        <v>0</v>
      </c>
      <c r="H803" t="str">
        <f>'Fiche formation'!$C$14</f>
        <v>LG3 INFO</v>
      </c>
      <c r="K803">
        <f>VLOOKUP(A803,'Calendrier 2025-2026'!$AQ$7:$AR$37,2,FALSE)</f>
        <v>0</v>
      </c>
    </row>
    <row r="804" spans="1:11">
      <c r="A804" s="10">
        <f t="shared" si="64"/>
        <v>46271</v>
      </c>
      <c r="B804" t="str">
        <f t="shared" si="65"/>
        <v/>
      </c>
      <c r="C804" t="str">
        <f t="shared" si="66"/>
        <v/>
      </c>
      <c r="D804">
        <f t="shared" si="63"/>
        <v>0</v>
      </c>
      <c r="E804" t="str">
        <f t="shared" si="62"/>
        <v/>
      </c>
      <c r="F804">
        <f>'Fiche formation'!$E$25</f>
        <v>0</v>
      </c>
      <c r="G804">
        <f>Salle!$B$1</f>
        <v>0</v>
      </c>
      <c r="H804" t="str">
        <f>'Fiche formation'!$C$14</f>
        <v>LG3 INFO</v>
      </c>
      <c r="K804">
        <f>VLOOKUP(A804,'Calendrier 2025-2026'!$AQ$7:$AR$37,2,FALSE)</f>
        <v>0</v>
      </c>
    </row>
    <row r="805" spans="1:11">
      <c r="A805" s="10">
        <f t="shared" si="64"/>
        <v>46271</v>
      </c>
      <c r="B805" t="str">
        <f t="shared" si="65"/>
        <v/>
      </c>
      <c r="C805" t="str">
        <f t="shared" si="66"/>
        <v/>
      </c>
      <c r="D805">
        <f t="shared" si="63"/>
        <v>0</v>
      </c>
      <c r="E805" t="str">
        <f t="shared" si="62"/>
        <v/>
      </c>
      <c r="F805">
        <f>'Fiche formation'!$E$25</f>
        <v>0</v>
      </c>
      <c r="G805">
        <f>Salle!$B$1</f>
        <v>0</v>
      </c>
      <c r="H805" t="str">
        <f>'Fiche formation'!$C$14</f>
        <v>LG3 INFO</v>
      </c>
      <c r="K805">
        <f>VLOOKUP(A805,'Calendrier 2025-2026'!$AQ$7:$AR$37,2,FALSE)</f>
        <v>0</v>
      </c>
    </row>
    <row r="806" spans="1:11">
      <c r="A806" s="10">
        <f t="shared" si="64"/>
        <v>46272</v>
      </c>
      <c r="B806" t="str">
        <f t="shared" si="65"/>
        <v/>
      </c>
      <c r="C806" t="str">
        <f t="shared" si="66"/>
        <v/>
      </c>
      <c r="D806">
        <f t="shared" si="63"/>
        <v>0</v>
      </c>
      <c r="E806" t="str">
        <f t="shared" si="62"/>
        <v/>
      </c>
      <c r="F806">
        <f>'Fiche formation'!$E$25</f>
        <v>0</v>
      </c>
      <c r="G806">
        <f>Salle!$B$1</f>
        <v>0</v>
      </c>
      <c r="H806" t="str">
        <f>'Fiche formation'!$C$14</f>
        <v>LG3 INFO</v>
      </c>
      <c r="K806">
        <f>VLOOKUP(A806,'Calendrier 2025-2026'!$AQ$7:$AR$37,2,FALSE)</f>
        <v>0</v>
      </c>
    </row>
    <row r="807" spans="1:11">
      <c r="A807" s="10">
        <f t="shared" si="64"/>
        <v>46272</v>
      </c>
      <c r="B807" t="str">
        <f t="shared" si="65"/>
        <v/>
      </c>
      <c r="C807" t="str">
        <f t="shared" si="66"/>
        <v/>
      </c>
      <c r="D807">
        <f t="shared" si="63"/>
        <v>0</v>
      </c>
      <c r="E807" t="str">
        <f t="shared" si="62"/>
        <v/>
      </c>
      <c r="F807">
        <f>'Fiche formation'!$E$25</f>
        <v>0</v>
      </c>
      <c r="G807">
        <f>Salle!$B$1</f>
        <v>0</v>
      </c>
      <c r="H807" t="str">
        <f>'Fiche formation'!$C$14</f>
        <v>LG3 INFO</v>
      </c>
      <c r="K807">
        <f>VLOOKUP(A807,'Calendrier 2025-2026'!$AQ$7:$AR$37,2,FALSE)</f>
        <v>0</v>
      </c>
    </row>
    <row r="808" spans="1:11">
      <c r="A808" s="10">
        <f t="shared" si="64"/>
        <v>46273</v>
      </c>
      <c r="B808" t="str">
        <f t="shared" si="65"/>
        <v/>
      </c>
      <c r="C808" t="str">
        <f t="shared" si="66"/>
        <v/>
      </c>
      <c r="D808">
        <f t="shared" si="63"/>
        <v>0</v>
      </c>
      <c r="E808" t="str">
        <f t="shared" si="62"/>
        <v/>
      </c>
      <c r="F808">
        <f>'Fiche formation'!$E$25</f>
        <v>0</v>
      </c>
      <c r="G808">
        <f>Salle!$B$1</f>
        <v>0</v>
      </c>
      <c r="H808" t="str">
        <f>'Fiche formation'!$C$14</f>
        <v>LG3 INFO</v>
      </c>
      <c r="K808">
        <f>VLOOKUP(A808,'Calendrier 2025-2026'!$AQ$7:$AR$37,2,FALSE)</f>
        <v>0</v>
      </c>
    </row>
    <row r="809" spans="1:11">
      <c r="A809" s="10">
        <f t="shared" si="64"/>
        <v>46273</v>
      </c>
      <c r="B809" t="str">
        <f t="shared" si="65"/>
        <v/>
      </c>
      <c r="C809" t="str">
        <f t="shared" si="66"/>
        <v/>
      </c>
      <c r="D809">
        <f t="shared" si="63"/>
        <v>0</v>
      </c>
      <c r="E809" t="str">
        <f t="shared" si="62"/>
        <v/>
      </c>
      <c r="F809">
        <f>'Fiche formation'!$E$25</f>
        <v>0</v>
      </c>
      <c r="G809">
        <f>Salle!$B$1</f>
        <v>0</v>
      </c>
      <c r="H809" t="str">
        <f>'Fiche formation'!$C$14</f>
        <v>LG3 INFO</v>
      </c>
      <c r="K809">
        <f>VLOOKUP(A809,'Calendrier 2025-2026'!$AQ$7:$AR$37,2,FALSE)</f>
        <v>0</v>
      </c>
    </row>
    <row r="810" spans="1:11">
      <c r="A810" s="10">
        <f t="shared" si="64"/>
        <v>46274</v>
      </c>
      <c r="B810" t="str">
        <f t="shared" si="65"/>
        <v/>
      </c>
      <c r="C810" t="str">
        <f t="shared" si="66"/>
        <v/>
      </c>
      <c r="D810">
        <f t="shared" si="63"/>
        <v>0</v>
      </c>
      <c r="E810" t="str">
        <f t="shared" si="62"/>
        <v/>
      </c>
      <c r="F810">
        <f>'Fiche formation'!$E$25</f>
        <v>0</v>
      </c>
      <c r="G810">
        <f>Salle!$B$1</f>
        <v>0</v>
      </c>
      <c r="H810" t="str">
        <f>'Fiche formation'!$C$14</f>
        <v>LG3 INFO</v>
      </c>
      <c r="K810">
        <f>VLOOKUP(A810,'Calendrier 2025-2026'!$AQ$7:$AR$37,2,FALSE)</f>
        <v>0</v>
      </c>
    </row>
    <row r="811" spans="1:11">
      <c r="A811" s="10">
        <f t="shared" si="64"/>
        <v>46274</v>
      </c>
      <c r="B811" t="str">
        <f t="shared" si="65"/>
        <v/>
      </c>
      <c r="C811" t="str">
        <f t="shared" si="66"/>
        <v/>
      </c>
      <c r="D811">
        <f t="shared" si="63"/>
        <v>0</v>
      </c>
      <c r="E811" t="str">
        <f t="shared" si="62"/>
        <v/>
      </c>
      <c r="F811">
        <f>'Fiche formation'!$E$25</f>
        <v>0</v>
      </c>
      <c r="G811">
        <f>Salle!$B$1</f>
        <v>0</v>
      </c>
      <c r="H811" t="str">
        <f>'Fiche formation'!$C$14</f>
        <v>LG3 INFO</v>
      </c>
      <c r="K811">
        <f>VLOOKUP(A811,'Calendrier 2025-2026'!$AQ$7:$AR$37,2,FALSE)</f>
        <v>0</v>
      </c>
    </row>
    <row r="812" spans="1:11">
      <c r="A812" s="10">
        <f t="shared" si="64"/>
        <v>46275</v>
      </c>
      <c r="B812" t="str">
        <f t="shared" si="65"/>
        <v/>
      </c>
      <c r="C812" t="str">
        <f t="shared" si="66"/>
        <v/>
      </c>
      <c r="D812">
        <f t="shared" si="63"/>
        <v>0</v>
      </c>
      <c r="E812" t="str">
        <f t="shared" si="62"/>
        <v/>
      </c>
      <c r="F812">
        <f>'Fiche formation'!$E$25</f>
        <v>0</v>
      </c>
      <c r="G812">
        <f>Salle!$B$1</f>
        <v>0</v>
      </c>
      <c r="H812" t="str">
        <f>'Fiche formation'!$C$14</f>
        <v>LG3 INFO</v>
      </c>
      <c r="K812">
        <f>VLOOKUP(A812,'Calendrier 2025-2026'!$AQ$7:$AR$37,2,FALSE)</f>
        <v>0</v>
      </c>
    </row>
    <row r="813" spans="1:11">
      <c r="A813" s="10">
        <f t="shared" si="64"/>
        <v>46275</v>
      </c>
      <c r="B813" t="str">
        <f t="shared" si="65"/>
        <v/>
      </c>
      <c r="C813" t="str">
        <f t="shared" si="66"/>
        <v/>
      </c>
      <c r="D813">
        <f t="shared" si="63"/>
        <v>0</v>
      </c>
      <c r="E813" t="str">
        <f t="shared" si="62"/>
        <v/>
      </c>
      <c r="F813">
        <f>'Fiche formation'!$E$25</f>
        <v>0</v>
      </c>
      <c r="G813">
        <f>Salle!$B$1</f>
        <v>0</v>
      </c>
      <c r="H813" t="str">
        <f>'Fiche formation'!$C$14</f>
        <v>LG3 INFO</v>
      </c>
      <c r="K813">
        <f>VLOOKUP(A813,'Calendrier 2025-2026'!$AQ$7:$AR$37,2,FALSE)</f>
        <v>0</v>
      </c>
    </row>
    <row r="814" spans="1:11">
      <c r="A814" s="10">
        <f t="shared" si="64"/>
        <v>46276</v>
      </c>
      <c r="B814" t="str">
        <f t="shared" si="65"/>
        <v/>
      </c>
      <c r="C814" t="str">
        <f t="shared" si="66"/>
        <v/>
      </c>
      <c r="D814">
        <f t="shared" si="63"/>
        <v>0</v>
      </c>
      <c r="E814" t="str">
        <f t="shared" si="62"/>
        <v/>
      </c>
      <c r="F814">
        <f>'Fiche formation'!$E$25</f>
        <v>0</v>
      </c>
      <c r="G814">
        <f>Salle!$B$1</f>
        <v>0</v>
      </c>
      <c r="H814" t="str">
        <f>'Fiche formation'!$C$14</f>
        <v>LG3 INFO</v>
      </c>
      <c r="K814">
        <f>VLOOKUP(A814,'Calendrier 2025-2026'!$AQ$7:$AR$37,2,FALSE)</f>
        <v>0</v>
      </c>
    </row>
    <row r="815" spans="1:11">
      <c r="A815" s="10">
        <f t="shared" si="64"/>
        <v>46276</v>
      </c>
      <c r="B815" t="str">
        <f t="shared" si="65"/>
        <v/>
      </c>
      <c r="C815" t="str">
        <f t="shared" si="66"/>
        <v/>
      </c>
      <c r="D815">
        <f t="shared" si="63"/>
        <v>0</v>
      </c>
      <c r="E815" t="str">
        <f t="shared" si="62"/>
        <v/>
      </c>
      <c r="F815">
        <f>'Fiche formation'!$E$25</f>
        <v>0</v>
      </c>
      <c r="G815">
        <f>Salle!$B$1</f>
        <v>0</v>
      </c>
      <c r="H815" t="str">
        <f>'Fiche formation'!$C$14</f>
        <v>LG3 INFO</v>
      </c>
      <c r="K815">
        <f>VLOOKUP(A815,'Calendrier 2025-2026'!$AQ$7:$AR$37,2,FALSE)</f>
        <v>0</v>
      </c>
    </row>
    <row r="816" spans="1:11">
      <c r="A816" s="10">
        <f t="shared" si="64"/>
        <v>46277</v>
      </c>
      <c r="B816" t="str">
        <f t="shared" si="65"/>
        <v/>
      </c>
      <c r="C816" t="str">
        <f t="shared" si="66"/>
        <v/>
      </c>
      <c r="D816">
        <f t="shared" si="63"/>
        <v>0</v>
      </c>
      <c r="E816" t="str">
        <f t="shared" si="62"/>
        <v/>
      </c>
      <c r="F816">
        <f>'Fiche formation'!$E$25</f>
        <v>0</v>
      </c>
      <c r="G816">
        <f>Salle!$B$1</f>
        <v>0</v>
      </c>
      <c r="H816" t="str">
        <f>'Fiche formation'!$C$14</f>
        <v>LG3 INFO</v>
      </c>
      <c r="K816">
        <f>VLOOKUP(A816,'Calendrier 2025-2026'!$AQ$7:$AR$37,2,FALSE)</f>
        <v>0</v>
      </c>
    </row>
    <row r="817" spans="1:11">
      <c r="A817" s="10">
        <f t="shared" si="64"/>
        <v>46277</v>
      </c>
      <c r="B817" t="str">
        <f t="shared" si="65"/>
        <v/>
      </c>
      <c r="C817" t="str">
        <f t="shared" si="66"/>
        <v/>
      </c>
      <c r="D817">
        <f t="shared" si="63"/>
        <v>0</v>
      </c>
      <c r="E817" t="str">
        <f t="shared" si="62"/>
        <v/>
      </c>
      <c r="F817">
        <f>'Fiche formation'!$E$25</f>
        <v>0</v>
      </c>
      <c r="G817">
        <f>Salle!$B$1</f>
        <v>0</v>
      </c>
      <c r="H817" t="str">
        <f>'Fiche formation'!$C$14</f>
        <v>LG3 INFO</v>
      </c>
      <c r="K817">
        <f>VLOOKUP(A817,'Calendrier 2025-2026'!$AQ$7:$AR$37,2,FALSE)</f>
        <v>0</v>
      </c>
    </row>
    <row r="818" spans="1:11">
      <c r="A818" s="10">
        <f t="shared" si="64"/>
        <v>46278</v>
      </c>
      <c r="B818" t="str">
        <f t="shared" si="65"/>
        <v/>
      </c>
      <c r="C818" t="str">
        <f t="shared" si="66"/>
        <v/>
      </c>
      <c r="D818">
        <f t="shared" si="63"/>
        <v>0</v>
      </c>
      <c r="E818" t="str">
        <f t="shared" si="62"/>
        <v/>
      </c>
      <c r="F818">
        <f>'Fiche formation'!$E$25</f>
        <v>0</v>
      </c>
      <c r="G818">
        <f>Salle!$B$1</f>
        <v>0</v>
      </c>
      <c r="H818" t="str">
        <f>'Fiche formation'!$C$14</f>
        <v>LG3 INFO</v>
      </c>
      <c r="K818">
        <f>VLOOKUP(A818,'Calendrier 2025-2026'!$AQ$7:$AR$37,2,FALSE)</f>
        <v>0</v>
      </c>
    </row>
    <row r="819" spans="1:11">
      <c r="A819" s="10">
        <f t="shared" si="64"/>
        <v>46278</v>
      </c>
      <c r="B819" t="str">
        <f t="shared" si="65"/>
        <v/>
      </c>
      <c r="C819" t="str">
        <f t="shared" si="66"/>
        <v/>
      </c>
      <c r="D819">
        <f t="shared" si="63"/>
        <v>0</v>
      </c>
      <c r="E819" t="str">
        <f t="shared" si="62"/>
        <v/>
      </c>
      <c r="F819">
        <f>'Fiche formation'!$E$25</f>
        <v>0</v>
      </c>
      <c r="G819">
        <f>Salle!$B$1</f>
        <v>0</v>
      </c>
      <c r="H819" t="str">
        <f>'Fiche formation'!$C$14</f>
        <v>LG3 INFO</v>
      </c>
      <c r="K819">
        <f>VLOOKUP(A819,'Calendrier 2025-2026'!$AQ$7:$AR$37,2,FALSE)</f>
        <v>0</v>
      </c>
    </row>
    <row r="820" spans="1:11">
      <c r="A820" s="10">
        <f t="shared" si="64"/>
        <v>46279</v>
      </c>
      <c r="B820" t="str">
        <f t="shared" si="65"/>
        <v/>
      </c>
      <c r="C820" t="str">
        <f t="shared" si="66"/>
        <v/>
      </c>
      <c r="D820">
        <f t="shared" si="63"/>
        <v>0</v>
      </c>
      <c r="E820" t="str">
        <f t="shared" si="62"/>
        <v/>
      </c>
      <c r="F820">
        <f>'Fiche formation'!$E$25</f>
        <v>0</v>
      </c>
      <c r="G820">
        <f>Salle!$B$1</f>
        <v>0</v>
      </c>
      <c r="H820" t="str">
        <f>'Fiche formation'!$C$14</f>
        <v>LG3 INFO</v>
      </c>
      <c r="K820">
        <f>VLOOKUP(A820,'Calendrier 2025-2026'!$AQ$7:$AR$37,2,FALSE)</f>
        <v>0</v>
      </c>
    </row>
    <row r="821" spans="1:11">
      <c r="A821" s="10">
        <f t="shared" si="64"/>
        <v>46279</v>
      </c>
      <c r="B821" t="str">
        <f t="shared" si="65"/>
        <v/>
      </c>
      <c r="C821" t="str">
        <f t="shared" si="66"/>
        <v/>
      </c>
      <c r="D821">
        <f t="shared" si="63"/>
        <v>0</v>
      </c>
      <c r="E821" t="str">
        <f t="shared" si="62"/>
        <v/>
      </c>
      <c r="F821">
        <f>'Fiche formation'!$E$25</f>
        <v>0</v>
      </c>
      <c r="G821">
        <f>Salle!$B$1</f>
        <v>0</v>
      </c>
      <c r="H821" t="str">
        <f>'Fiche formation'!$C$14</f>
        <v>LG3 INFO</v>
      </c>
      <c r="K821">
        <f>VLOOKUP(A821,'Calendrier 2025-2026'!$AQ$7:$AR$37,2,FALSE)</f>
        <v>0</v>
      </c>
    </row>
    <row r="822" spans="1:11">
      <c r="A822" s="10">
        <f t="shared" si="64"/>
        <v>46280</v>
      </c>
      <c r="B822" t="str">
        <f t="shared" si="65"/>
        <v/>
      </c>
      <c r="C822" t="str">
        <f t="shared" si="66"/>
        <v/>
      </c>
      <c r="D822">
        <f t="shared" si="63"/>
        <v>0</v>
      </c>
      <c r="E822" t="str">
        <f t="shared" si="62"/>
        <v/>
      </c>
      <c r="F822">
        <f>'Fiche formation'!$E$25</f>
        <v>0</v>
      </c>
      <c r="G822">
        <f>Salle!$B$1</f>
        <v>0</v>
      </c>
      <c r="H822" t="str">
        <f>'Fiche formation'!$C$14</f>
        <v>LG3 INFO</v>
      </c>
      <c r="K822">
        <f>VLOOKUP(A822,'Calendrier 2025-2026'!$AQ$7:$AR$37,2,FALSE)</f>
        <v>0</v>
      </c>
    </row>
    <row r="823" spans="1:11">
      <c r="A823" s="10">
        <f t="shared" si="64"/>
        <v>46280</v>
      </c>
      <c r="B823" t="str">
        <f t="shared" si="65"/>
        <v/>
      </c>
      <c r="C823" t="str">
        <f t="shared" si="66"/>
        <v/>
      </c>
      <c r="D823">
        <f t="shared" si="63"/>
        <v>0</v>
      </c>
      <c r="E823" t="str">
        <f t="shared" si="62"/>
        <v/>
      </c>
      <c r="F823">
        <f>'Fiche formation'!$E$25</f>
        <v>0</v>
      </c>
      <c r="G823">
        <f>Salle!$B$1</f>
        <v>0</v>
      </c>
      <c r="H823" t="str">
        <f>'Fiche formation'!$C$14</f>
        <v>LG3 INFO</v>
      </c>
      <c r="K823">
        <f>VLOOKUP(A823,'Calendrier 2025-2026'!$AQ$7:$AR$37,2,FALSE)</f>
        <v>0</v>
      </c>
    </row>
    <row r="824" spans="1:11">
      <c r="A824" s="10">
        <f t="shared" si="64"/>
        <v>46281</v>
      </c>
      <c r="B824" t="str">
        <f t="shared" si="65"/>
        <v/>
      </c>
      <c r="C824" t="str">
        <f t="shared" si="66"/>
        <v/>
      </c>
      <c r="D824">
        <f t="shared" si="63"/>
        <v>0</v>
      </c>
      <c r="E824" t="str">
        <f t="shared" si="62"/>
        <v/>
      </c>
      <c r="F824">
        <f>'Fiche formation'!$E$25</f>
        <v>0</v>
      </c>
      <c r="G824">
        <f>Salle!$B$1</f>
        <v>0</v>
      </c>
      <c r="H824" t="str">
        <f>'Fiche formation'!$C$14</f>
        <v>LG3 INFO</v>
      </c>
      <c r="K824">
        <f>VLOOKUP(A824,'Calendrier 2025-2026'!$AQ$7:$AR$37,2,FALSE)</f>
        <v>0</v>
      </c>
    </row>
    <row r="825" spans="1:11">
      <c r="A825" s="10">
        <f t="shared" si="64"/>
        <v>46281</v>
      </c>
      <c r="B825" t="str">
        <f t="shared" si="65"/>
        <v/>
      </c>
      <c r="C825" t="str">
        <f t="shared" si="66"/>
        <v/>
      </c>
      <c r="D825">
        <f t="shared" si="63"/>
        <v>0</v>
      </c>
      <c r="E825" t="str">
        <f t="shared" si="62"/>
        <v/>
      </c>
      <c r="F825">
        <f>'Fiche formation'!$E$25</f>
        <v>0</v>
      </c>
      <c r="G825">
        <f>Salle!$B$1</f>
        <v>0</v>
      </c>
      <c r="H825" t="str">
        <f>'Fiche formation'!$C$14</f>
        <v>LG3 INFO</v>
      </c>
      <c r="K825">
        <f>VLOOKUP(A825,'Calendrier 2025-2026'!$AQ$7:$AR$37,2,FALSE)</f>
        <v>0</v>
      </c>
    </row>
    <row r="826" spans="1:11">
      <c r="A826" s="10">
        <f t="shared" si="64"/>
        <v>46282</v>
      </c>
      <c r="B826" t="str">
        <f t="shared" si="65"/>
        <v/>
      </c>
      <c r="C826" t="str">
        <f t="shared" si="66"/>
        <v/>
      </c>
      <c r="D826">
        <f t="shared" si="63"/>
        <v>0</v>
      </c>
      <c r="E826" t="str">
        <f t="shared" si="62"/>
        <v/>
      </c>
      <c r="F826">
        <f>'Fiche formation'!$E$25</f>
        <v>0</v>
      </c>
      <c r="G826">
        <f>Salle!$B$1</f>
        <v>0</v>
      </c>
      <c r="H826" t="str">
        <f>'Fiche formation'!$C$14</f>
        <v>LG3 INFO</v>
      </c>
      <c r="K826">
        <f>VLOOKUP(A826,'Calendrier 2025-2026'!$AQ$7:$AR$37,2,FALSE)</f>
        <v>0</v>
      </c>
    </row>
    <row r="827" spans="1:11">
      <c r="A827" s="10">
        <f t="shared" si="64"/>
        <v>46282</v>
      </c>
      <c r="B827" t="str">
        <f t="shared" si="65"/>
        <v/>
      </c>
      <c r="C827" t="str">
        <f t="shared" si="66"/>
        <v/>
      </c>
      <c r="D827">
        <f t="shared" si="63"/>
        <v>0</v>
      </c>
      <c r="E827" t="str">
        <f t="shared" si="62"/>
        <v/>
      </c>
      <c r="F827">
        <f>'Fiche formation'!$E$25</f>
        <v>0</v>
      </c>
      <c r="G827">
        <f>Salle!$B$1</f>
        <v>0</v>
      </c>
      <c r="H827" t="str">
        <f>'Fiche formation'!$C$14</f>
        <v>LG3 INFO</v>
      </c>
      <c r="K827">
        <f>VLOOKUP(A827,'Calendrier 2025-2026'!$AQ$7:$AR$37,2,FALSE)</f>
        <v>0</v>
      </c>
    </row>
    <row r="828" spans="1:11">
      <c r="A828" s="10">
        <f t="shared" si="64"/>
        <v>46283</v>
      </c>
      <c r="B828" t="str">
        <f t="shared" si="65"/>
        <v/>
      </c>
      <c r="C828" t="str">
        <f t="shared" si="66"/>
        <v/>
      </c>
      <c r="D828">
        <f t="shared" si="63"/>
        <v>0</v>
      </c>
      <c r="E828" t="str">
        <f t="shared" si="62"/>
        <v/>
      </c>
      <c r="F828">
        <f>'Fiche formation'!$E$25</f>
        <v>0</v>
      </c>
      <c r="G828">
        <f>Salle!$B$1</f>
        <v>0</v>
      </c>
      <c r="H828" t="str">
        <f>'Fiche formation'!$C$14</f>
        <v>LG3 INFO</v>
      </c>
      <c r="K828">
        <f>VLOOKUP(A828,'Calendrier 2025-2026'!$AQ$7:$AR$37,2,FALSE)</f>
        <v>0</v>
      </c>
    </row>
    <row r="829" spans="1:11">
      <c r="A829" s="10">
        <f t="shared" si="64"/>
        <v>46283</v>
      </c>
      <c r="B829" t="str">
        <f t="shared" si="65"/>
        <v/>
      </c>
      <c r="C829" t="str">
        <f t="shared" si="66"/>
        <v/>
      </c>
      <c r="D829">
        <f t="shared" si="63"/>
        <v>0</v>
      </c>
      <c r="E829" t="str">
        <f t="shared" si="62"/>
        <v/>
      </c>
      <c r="F829">
        <f>'Fiche formation'!$E$25</f>
        <v>0</v>
      </c>
      <c r="G829">
        <f>Salle!$B$1</f>
        <v>0</v>
      </c>
      <c r="H829" t="str">
        <f>'Fiche formation'!$C$14</f>
        <v>LG3 INFO</v>
      </c>
      <c r="K829">
        <f>VLOOKUP(A829,'Calendrier 2025-2026'!$AQ$7:$AR$37,2,FALSE)</f>
        <v>0</v>
      </c>
    </row>
    <row r="830" spans="1:11">
      <c r="A830" s="10">
        <f t="shared" si="64"/>
        <v>46284</v>
      </c>
      <c r="B830" t="str">
        <f t="shared" si="65"/>
        <v/>
      </c>
      <c r="C830" t="str">
        <f t="shared" si="66"/>
        <v/>
      </c>
      <c r="D830">
        <f t="shared" si="63"/>
        <v>0</v>
      </c>
      <c r="E830" t="str">
        <f t="shared" si="62"/>
        <v/>
      </c>
      <c r="F830">
        <f>'Fiche formation'!$E$25</f>
        <v>0</v>
      </c>
      <c r="G830">
        <f>Salle!$B$1</f>
        <v>0</v>
      </c>
      <c r="H830" t="str">
        <f>'Fiche formation'!$C$14</f>
        <v>LG3 INFO</v>
      </c>
      <c r="K830">
        <f>VLOOKUP(A830,'Calendrier 2025-2026'!$AQ$7:$AR$37,2,FALSE)</f>
        <v>0</v>
      </c>
    </row>
    <row r="831" spans="1:11">
      <c r="A831" s="10">
        <f t="shared" si="64"/>
        <v>46284</v>
      </c>
      <c r="B831" t="str">
        <f t="shared" si="65"/>
        <v/>
      </c>
      <c r="C831" t="str">
        <f t="shared" si="66"/>
        <v/>
      </c>
      <c r="D831">
        <f t="shared" si="63"/>
        <v>0</v>
      </c>
      <c r="E831" t="str">
        <f t="shared" si="62"/>
        <v/>
      </c>
      <c r="F831">
        <f>'Fiche formation'!$E$25</f>
        <v>0</v>
      </c>
      <c r="G831">
        <f>Salle!$B$1</f>
        <v>0</v>
      </c>
      <c r="H831" t="str">
        <f>'Fiche formation'!$C$14</f>
        <v>LG3 INFO</v>
      </c>
      <c r="K831">
        <f>VLOOKUP(A831,'Calendrier 2025-2026'!$AQ$7:$AR$37,2,FALSE)</f>
        <v>0</v>
      </c>
    </row>
    <row r="832" spans="1:11">
      <c r="A832" s="10">
        <f t="shared" si="64"/>
        <v>46285</v>
      </c>
      <c r="B832" t="str">
        <f t="shared" si="65"/>
        <v/>
      </c>
      <c r="C832" t="str">
        <f t="shared" si="66"/>
        <v/>
      </c>
      <c r="D832">
        <f t="shared" si="63"/>
        <v>0</v>
      </c>
      <c r="E832" t="str">
        <f t="shared" ref="E832:E853" si="67">IF(K832=0,"",IF(OR(K832="Entreprise",K832="Révisions"),0,1))</f>
        <v/>
      </c>
      <c r="F832">
        <f>'Fiche formation'!$E$25</f>
        <v>0</v>
      </c>
      <c r="G832">
        <f>Salle!$B$1</f>
        <v>0</v>
      </c>
      <c r="H832" t="str">
        <f>'Fiche formation'!$C$14</f>
        <v>LG3 INFO</v>
      </c>
      <c r="K832">
        <f>VLOOKUP(A832,'Calendrier 2025-2026'!$AQ$7:$AR$37,2,FALSE)</f>
        <v>0</v>
      </c>
    </row>
    <row r="833" spans="1:11">
      <c r="A833" s="10">
        <f t="shared" si="64"/>
        <v>46285</v>
      </c>
      <c r="B833" t="str">
        <f t="shared" si="65"/>
        <v/>
      </c>
      <c r="C833" t="str">
        <f t="shared" si="66"/>
        <v/>
      </c>
      <c r="D833">
        <f t="shared" ref="D833:D853" si="68">K833</f>
        <v>0</v>
      </c>
      <c r="E833" t="str">
        <f t="shared" si="67"/>
        <v/>
      </c>
      <c r="F833">
        <f>'Fiche formation'!$E$25</f>
        <v>0</v>
      </c>
      <c r="G833">
        <f>Salle!$B$1</f>
        <v>0</v>
      </c>
      <c r="H833" t="str">
        <f>'Fiche formation'!$C$14</f>
        <v>LG3 INFO</v>
      </c>
      <c r="K833">
        <f>VLOOKUP(A833,'Calendrier 2025-2026'!$AQ$7:$AR$37,2,FALSE)</f>
        <v>0</v>
      </c>
    </row>
    <row r="834" spans="1:11">
      <c r="A834" s="10">
        <f t="shared" ref="A834:A853" si="69">IF(A833=A832,A833+1,A833)</f>
        <v>46286</v>
      </c>
      <c r="B834" t="str">
        <f t="shared" si="65"/>
        <v/>
      </c>
      <c r="C834" t="str">
        <f t="shared" si="66"/>
        <v/>
      </c>
      <c r="D834">
        <f t="shared" si="68"/>
        <v>0</v>
      </c>
      <c r="E834" t="str">
        <f t="shared" si="67"/>
        <v/>
      </c>
      <c r="F834">
        <f>'Fiche formation'!$E$25</f>
        <v>0</v>
      </c>
      <c r="G834">
        <f>Salle!$B$1</f>
        <v>0</v>
      </c>
      <c r="H834" t="str">
        <f>'Fiche formation'!$C$14</f>
        <v>LG3 INFO</v>
      </c>
      <c r="K834">
        <f>VLOOKUP(A834,'Calendrier 2025-2026'!$AQ$7:$AR$37,2,FALSE)</f>
        <v>0</v>
      </c>
    </row>
    <row r="835" spans="1:11">
      <c r="A835" s="10">
        <f t="shared" si="69"/>
        <v>46286</v>
      </c>
      <c r="B835" t="str">
        <f t="shared" ref="B835:B853" si="70">IF(K835=0,"",IF($A835=$A834,"14:00","08:00"))</f>
        <v/>
      </c>
      <c r="C835" t="str">
        <f t="shared" ref="C835:C853" si="71">IF(K835=0,"",IF($A835=$A834,"17:00","12:00"))</f>
        <v/>
      </c>
      <c r="D835">
        <f t="shared" si="68"/>
        <v>0</v>
      </c>
      <c r="E835" t="str">
        <f t="shared" si="67"/>
        <v/>
      </c>
      <c r="F835">
        <f>'Fiche formation'!$E$25</f>
        <v>0</v>
      </c>
      <c r="G835">
        <f>Salle!$B$1</f>
        <v>0</v>
      </c>
      <c r="H835" t="str">
        <f>'Fiche formation'!$C$14</f>
        <v>LG3 INFO</v>
      </c>
      <c r="K835">
        <f>VLOOKUP(A835,'Calendrier 2025-2026'!$AQ$7:$AR$37,2,FALSE)</f>
        <v>0</v>
      </c>
    </row>
    <row r="836" spans="1:11">
      <c r="A836" s="10">
        <f t="shared" si="69"/>
        <v>46287</v>
      </c>
      <c r="B836" t="str">
        <f t="shared" si="70"/>
        <v/>
      </c>
      <c r="C836" t="str">
        <f t="shared" si="71"/>
        <v/>
      </c>
      <c r="D836">
        <f t="shared" si="68"/>
        <v>0</v>
      </c>
      <c r="E836" t="str">
        <f t="shared" si="67"/>
        <v/>
      </c>
      <c r="F836">
        <f>'Fiche formation'!$E$25</f>
        <v>0</v>
      </c>
      <c r="G836">
        <f>Salle!$B$1</f>
        <v>0</v>
      </c>
      <c r="H836" t="str">
        <f>'Fiche formation'!$C$14</f>
        <v>LG3 INFO</v>
      </c>
      <c r="K836">
        <f>VLOOKUP(A836,'Calendrier 2025-2026'!$AQ$7:$AR$37,2,FALSE)</f>
        <v>0</v>
      </c>
    </row>
    <row r="837" spans="1:11">
      <c r="A837" s="10">
        <f t="shared" si="69"/>
        <v>46287</v>
      </c>
      <c r="B837" t="str">
        <f t="shared" si="70"/>
        <v/>
      </c>
      <c r="C837" t="str">
        <f t="shared" si="71"/>
        <v/>
      </c>
      <c r="D837">
        <f t="shared" si="68"/>
        <v>0</v>
      </c>
      <c r="E837" t="str">
        <f t="shared" si="67"/>
        <v/>
      </c>
      <c r="F837">
        <f>'Fiche formation'!$E$25</f>
        <v>0</v>
      </c>
      <c r="G837">
        <f>Salle!$B$1</f>
        <v>0</v>
      </c>
      <c r="H837" t="str">
        <f>'Fiche formation'!$C$14</f>
        <v>LG3 INFO</v>
      </c>
      <c r="K837">
        <f>VLOOKUP(A837,'Calendrier 2025-2026'!$AQ$7:$AR$37,2,FALSE)</f>
        <v>0</v>
      </c>
    </row>
    <row r="838" spans="1:11">
      <c r="A838" s="10">
        <f t="shared" si="69"/>
        <v>46288</v>
      </c>
      <c r="B838" t="str">
        <f t="shared" si="70"/>
        <v/>
      </c>
      <c r="C838" t="str">
        <f t="shared" si="71"/>
        <v/>
      </c>
      <c r="D838">
        <f t="shared" si="68"/>
        <v>0</v>
      </c>
      <c r="E838" t="str">
        <f t="shared" si="67"/>
        <v/>
      </c>
      <c r="F838">
        <f>'Fiche formation'!$E$25</f>
        <v>0</v>
      </c>
      <c r="G838">
        <f>Salle!$B$1</f>
        <v>0</v>
      </c>
      <c r="H838" t="str">
        <f>'Fiche formation'!$C$14</f>
        <v>LG3 INFO</v>
      </c>
      <c r="K838">
        <f>VLOOKUP(A838,'Calendrier 2025-2026'!$AQ$7:$AR$37,2,FALSE)</f>
        <v>0</v>
      </c>
    </row>
    <row r="839" spans="1:11">
      <c r="A839" s="10">
        <f t="shared" si="69"/>
        <v>46288</v>
      </c>
      <c r="B839" t="str">
        <f t="shared" si="70"/>
        <v/>
      </c>
      <c r="C839" t="str">
        <f t="shared" si="71"/>
        <v/>
      </c>
      <c r="D839">
        <f t="shared" si="68"/>
        <v>0</v>
      </c>
      <c r="E839" t="str">
        <f t="shared" si="67"/>
        <v/>
      </c>
      <c r="F839">
        <f>'Fiche formation'!$E$25</f>
        <v>0</v>
      </c>
      <c r="G839">
        <f>Salle!$B$1</f>
        <v>0</v>
      </c>
      <c r="H839" t="str">
        <f>'Fiche formation'!$C$14</f>
        <v>LG3 INFO</v>
      </c>
      <c r="K839">
        <f>VLOOKUP(A839,'Calendrier 2025-2026'!$AQ$7:$AR$37,2,FALSE)</f>
        <v>0</v>
      </c>
    </row>
    <row r="840" spans="1:11">
      <c r="A840" s="10">
        <f t="shared" si="69"/>
        <v>46289</v>
      </c>
      <c r="B840" t="str">
        <f t="shared" si="70"/>
        <v/>
      </c>
      <c r="C840" t="str">
        <f t="shared" si="71"/>
        <v/>
      </c>
      <c r="D840">
        <f t="shared" si="68"/>
        <v>0</v>
      </c>
      <c r="E840" t="str">
        <f t="shared" si="67"/>
        <v/>
      </c>
      <c r="F840">
        <f>'Fiche formation'!$E$25</f>
        <v>0</v>
      </c>
      <c r="G840">
        <f>Salle!$B$1</f>
        <v>0</v>
      </c>
      <c r="H840" t="str">
        <f>'Fiche formation'!$C$14</f>
        <v>LG3 INFO</v>
      </c>
      <c r="K840">
        <f>VLOOKUP(A840,'Calendrier 2025-2026'!$AQ$7:$AR$37,2,FALSE)</f>
        <v>0</v>
      </c>
    </row>
    <row r="841" spans="1:11">
      <c r="A841" s="10">
        <f t="shared" si="69"/>
        <v>46289</v>
      </c>
      <c r="B841" t="str">
        <f t="shared" si="70"/>
        <v/>
      </c>
      <c r="C841" t="str">
        <f t="shared" si="71"/>
        <v/>
      </c>
      <c r="D841">
        <f t="shared" si="68"/>
        <v>0</v>
      </c>
      <c r="E841" t="str">
        <f t="shared" si="67"/>
        <v/>
      </c>
      <c r="F841">
        <f>'Fiche formation'!$E$25</f>
        <v>0</v>
      </c>
      <c r="G841">
        <f>Salle!$B$1</f>
        <v>0</v>
      </c>
      <c r="H841" t="str">
        <f>'Fiche formation'!$C$14</f>
        <v>LG3 INFO</v>
      </c>
      <c r="K841">
        <f>VLOOKUP(A841,'Calendrier 2025-2026'!$AQ$7:$AR$37,2,FALSE)</f>
        <v>0</v>
      </c>
    </row>
    <row r="842" spans="1:11">
      <c r="A842" s="10">
        <f t="shared" si="69"/>
        <v>46290</v>
      </c>
      <c r="B842" t="str">
        <f t="shared" si="70"/>
        <v/>
      </c>
      <c r="C842" t="str">
        <f t="shared" si="71"/>
        <v/>
      </c>
      <c r="D842">
        <f t="shared" si="68"/>
        <v>0</v>
      </c>
      <c r="E842" t="str">
        <f t="shared" si="67"/>
        <v/>
      </c>
      <c r="F842">
        <f>'Fiche formation'!$E$25</f>
        <v>0</v>
      </c>
      <c r="G842">
        <f>Salle!$B$1</f>
        <v>0</v>
      </c>
      <c r="H842" t="str">
        <f>'Fiche formation'!$C$14</f>
        <v>LG3 INFO</v>
      </c>
      <c r="K842">
        <f>VLOOKUP(A842,'Calendrier 2025-2026'!$AQ$7:$AR$37,2,FALSE)</f>
        <v>0</v>
      </c>
    </row>
    <row r="843" spans="1:11">
      <c r="A843" s="10">
        <f t="shared" si="69"/>
        <v>46290</v>
      </c>
      <c r="B843" t="str">
        <f t="shared" si="70"/>
        <v/>
      </c>
      <c r="C843" t="str">
        <f t="shared" si="71"/>
        <v/>
      </c>
      <c r="D843">
        <f t="shared" si="68"/>
        <v>0</v>
      </c>
      <c r="E843" t="str">
        <f t="shared" si="67"/>
        <v/>
      </c>
      <c r="F843">
        <f>'Fiche formation'!$E$25</f>
        <v>0</v>
      </c>
      <c r="G843">
        <f>Salle!$B$1</f>
        <v>0</v>
      </c>
      <c r="H843" t="str">
        <f>'Fiche formation'!$C$14</f>
        <v>LG3 INFO</v>
      </c>
      <c r="K843">
        <f>VLOOKUP(A843,'Calendrier 2025-2026'!$AQ$7:$AR$37,2,FALSE)</f>
        <v>0</v>
      </c>
    </row>
    <row r="844" spans="1:11">
      <c r="A844" s="10">
        <f t="shared" si="69"/>
        <v>46291</v>
      </c>
      <c r="B844" t="str">
        <f t="shared" si="70"/>
        <v/>
      </c>
      <c r="C844" t="str">
        <f t="shared" si="71"/>
        <v/>
      </c>
      <c r="D844">
        <f t="shared" si="68"/>
        <v>0</v>
      </c>
      <c r="E844" t="str">
        <f t="shared" si="67"/>
        <v/>
      </c>
      <c r="F844">
        <f>'Fiche formation'!$E$25</f>
        <v>0</v>
      </c>
      <c r="G844">
        <f>Salle!$B$1</f>
        <v>0</v>
      </c>
      <c r="H844" t="str">
        <f>'Fiche formation'!$C$14</f>
        <v>LG3 INFO</v>
      </c>
      <c r="K844">
        <f>VLOOKUP(A844,'Calendrier 2025-2026'!$AQ$7:$AR$37,2,FALSE)</f>
        <v>0</v>
      </c>
    </row>
    <row r="845" spans="1:11">
      <c r="A845" s="10">
        <f t="shared" si="69"/>
        <v>46291</v>
      </c>
      <c r="B845" t="str">
        <f t="shared" si="70"/>
        <v/>
      </c>
      <c r="C845" t="str">
        <f t="shared" si="71"/>
        <v/>
      </c>
      <c r="D845">
        <f t="shared" si="68"/>
        <v>0</v>
      </c>
      <c r="E845" t="str">
        <f t="shared" si="67"/>
        <v/>
      </c>
      <c r="F845">
        <f>'Fiche formation'!$E$25</f>
        <v>0</v>
      </c>
      <c r="G845">
        <f>Salle!$B$1</f>
        <v>0</v>
      </c>
      <c r="H845" t="str">
        <f>'Fiche formation'!$C$14</f>
        <v>LG3 INFO</v>
      </c>
      <c r="K845">
        <f>VLOOKUP(A845,'Calendrier 2025-2026'!$AQ$7:$AR$37,2,FALSE)</f>
        <v>0</v>
      </c>
    </row>
    <row r="846" spans="1:11">
      <c r="A846" s="10">
        <f t="shared" si="69"/>
        <v>46292</v>
      </c>
      <c r="B846" t="str">
        <f t="shared" si="70"/>
        <v/>
      </c>
      <c r="C846" t="str">
        <f t="shared" si="71"/>
        <v/>
      </c>
      <c r="D846">
        <f t="shared" si="68"/>
        <v>0</v>
      </c>
      <c r="E846" t="str">
        <f t="shared" si="67"/>
        <v/>
      </c>
      <c r="F846">
        <f>'Fiche formation'!$E$25</f>
        <v>0</v>
      </c>
      <c r="G846">
        <f>Salle!$B$1</f>
        <v>0</v>
      </c>
      <c r="H846" t="str">
        <f>'Fiche formation'!$C$14</f>
        <v>LG3 INFO</v>
      </c>
      <c r="K846">
        <f>VLOOKUP(A846,'Calendrier 2025-2026'!$AQ$7:$AR$37,2,FALSE)</f>
        <v>0</v>
      </c>
    </row>
    <row r="847" spans="1:11">
      <c r="A847" s="10">
        <f t="shared" si="69"/>
        <v>46292</v>
      </c>
      <c r="B847" t="str">
        <f t="shared" si="70"/>
        <v/>
      </c>
      <c r="C847" t="str">
        <f t="shared" si="71"/>
        <v/>
      </c>
      <c r="D847">
        <f t="shared" si="68"/>
        <v>0</v>
      </c>
      <c r="E847" t="str">
        <f t="shared" si="67"/>
        <v/>
      </c>
      <c r="F847">
        <f>'Fiche formation'!$E$25</f>
        <v>0</v>
      </c>
      <c r="G847">
        <f>Salle!$B$1</f>
        <v>0</v>
      </c>
      <c r="H847" t="str">
        <f>'Fiche formation'!$C$14</f>
        <v>LG3 INFO</v>
      </c>
      <c r="K847">
        <f>VLOOKUP(A847,'Calendrier 2025-2026'!$AQ$7:$AR$37,2,FALSE)</f>
        <v>0</v>
      </c>
    </row>
    <row r="848" spans="1:11">
      <c r="A848" s="10">
        <f t="shared" si="69"/>
        <v>46293</v>
      </c>
      <c r="B848" t="str">
        <f t="shared" si="70"/>
        <v/>
      </c>
      <c r="C848" t="str">
        <f t="shared" si="71"/>
        <v/>
      </c>
      <c r="D848">
        <f t="shared" si="68"/>
        <v>0</v>
      </c>
      <c r="E848" t="str">
        <f t="shared" si="67"/>
        <v/>
      </c>
      <c r="F848">
        <f>'Fiche formation'!$E$25</f>
        <v>0</v>
      </c>
      <c r="G848">
        <f>Salle!$B$1</f>
        <v>0</v>
      </c>
      <c r="H848" t="str">
        <f>'Fiche formation'!$C$14</f>
        <v>LG3 INFO</v>
      </c>
      <c r="K848">
        <f>VLOOKUP(A848,'Calendrier 2025-2026'!$AQ$7:$AR$37,2,FALSE)</f>
        <v>0</v>
      </c>
    </row>
    <row r="849" spans="1:11">
      <c r="A849" s="10">
        <f t="shared" si="69"/>
        <v>46293</v>
      </c>
      <c r="B849" t="str">
        <f t="shared" si="70"/>
        <v/>
      </c>
      <c r="C849" t="str">
        <f t="shared" si="71"/>
        <v/>
      </c>
      <c r="D849">
        <f t="shared" si="68"/>
        <v>0</v>
      </c>
      <c r="E849" t="str">
        <f t="shared" si="67"/>
        <v/>
      </c>
      <c r="F849">
        <f>'Fiche formation'!$E$25</f>
        <v>0</v>
      </c>
      <c r="G849">
        <f>Salle!$B$1</f>
        <v>0</v>
      </c>
      <c r="H849" t="str">
        <f>'Fiche formation'!$C$14</f>
        <v>LG3 INFO</v>
      </c>
      <c r="K849">
        <f>VLOOKUP(A849,'Calendrier 2025-2026'!$AQ$7:$AR$37,2,FALSE)</f>
        <v>0</v>
      </c>
    </row>
    <row r="850" spans="1:11">
      <c r="A850" s="10">
        <f t="shared" si="69"/>
        <v>46294</v>
      </c>
      <c r="B850" t="str">
        <f t="shared" si="70"/>
        <v/>
      </c>
      <c r="C850" t="str">
        <f t="shared" si="71"/>
        <v/>
      </c>
      <c r="D850">
        <f t="shared" si="68"/>
        <v>0</v>
      </c>
      <c r="E850" t="str">
        <f t="shared" si="67"/>
        <v/>
      </c>
      <c r="F850">
        <f>'Fiche formation'!$E$25</f>
        <v>0</v>
      </c>
      <c r="G850">
        <f>Salle!$B$1</f>
        <v>0</v>
      </c>
      <c r="H850" t="str">
        <f>'Fiche formation'!$C$14</f>
        <v>LG3 INFO</v>
      </c>
      <c r="K850">
        <f>VLOOKUP(A850,'Calendrier 2025-2026'!$AQ$7:$AR$37,2,FALSE)</f>
        <v>0</v>
      </c>
    </row>
    <row r="851" spans="1:11">
      <c r="A851" s="10">
        <f t="shared" si="69"/>
        <v>46294</v>
      </c>
      <c r="B851" t="str">
        <f t="shared" si="70"/>
        <v/>
      </c>
      <c r="C851" t="str">
        <f t="shared" si="71"/>
        <v/>
      </c>
      <c r="D851">
        <f t="shared" si="68"/>
        <v>0</v>
      </c>
      <c r="E851" t="str">
        <f t="shared" si="67"/>
        <v/>
      </c>
      <c r="F851">
        <f>'Fiche formation'!$E$25</f>
        <v>0</v>
      </c>
      <c r="G851">
        <f>Salle!$B$1</f>
        <v>0</v>
      </c>
      <c r="H851" t="str">
        <f>'Fiche formation'!$C$14</f>
        <v>LG3 INFO</v>
      </c>
      <c r="K851">
        <f>VLOOKUP(A851,'Calendrier 2025-2026'!$AQ$7:$AR$37,2,FALSE)</f>
        <v>0</v>
      </c>
    </row>
    <row r="852" spans="1:11">
      <c r="A852" s="10">
        <f t="shared" si="69"/>
        <v>46295</v>
      </c>
      <c r="B852" t="str">
        <f t="shared" si="70"/>
        <v/>
      </c>
      <c r="C852" t="str">
        <f t="shared" si="71"/>
        <v/>
      </c>
      <c r="D852">
        <f t="shared" si="68"/>
        <v>0</v>
      </c>
      <c r="E852" t="str">
        <f t="shared" si="67"/>
        <v/>
      </c>
      <c r="F852">
        <f>'Fiche formation'!$E$25</f>
        <v>0</v>
      </c>
      <c r="G852">
        <f>Salle!$B$1</f>
        <v>0</v>
      </c>
      <c r="H852" t="str">
        <f>'Fiche formation'!$C$14</f>
        <v>LG3 INFO</v>
      </c>
      <c r="K852">
        <f>VLOOKUP(A852,'Calendrier 2025-2026'!$AQ$7:$AR$37,2,FALSE)</f>
        <v>0</v>
      </c>
    </row>
    <row r="853" spans="1:11">
      <c r="A853" s="10">
        <f t="shared" si="69"/>
        <v>46295</v>
      </c>
      <c r="B853" t="str">
        <f t="shared" si="70"/>
        <v/>
      </c>
      <c r="C853" t="str">
        <f t="shared" si="71"/>
        <v/>
      </c>
      <c r="D853">
        <f t="shared" si="68"/>
        <v>0</v>
      </c>
      <c r="E853" t="str">
        <f t="shared" si="67"/>
        <v/>
      </c>
      <c r="F853">
        <f>'Fiche formation'!$E$25</f>
        <v>0</v>
      </c>
      <c r="G853">
        <f>Salle!$B$1</f>
        <v>0</v>
      </c>
      <c r="H853" t="str">
        <f>'Fiche formation'!$C$14</f>
        <v>LG3 INFO</v>
      </c>
      <c r="K853">
        <f>VLOOKUP(A853,'Calendrier 2025-2026'!$AQ$7:$AR$37,2,FALSE)</f>
        <v>0</v>
      </c>
    </row>
  </sheetData>
  <sheetProtection algorithmName="SHA-512" hashValue="vudbD3echL90cPfK6ZzTa1XgJIwCs8lS6NtWET9xGsq3C0Ri9ZW10pciY7va9z/zLTpi++aiRMWoBJRIWb9P5g==" saltValue="s1kXkg4kw1UaofemffS8n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8FDE1-98B2-45C0-A468-80A3D2A126A1}">
  <sheetPr codeName="Feuil7"/>
  <dimension ref="A1"/>
  <sheetViews>
    <sheetView workbookViewId="0">
      <selection activeCell="A2" sqref="A2"/>
    </sheetView>
  </sheetViews>
  <sheetFormatPr baseColWidth="10" defaultRowHeight="15"/>
  <cols>
    <col min="1" max="1" width="14.1640625" bestFit="1" customWidth="1"/>
  </cols>
  <sheetData>
    <row r="1" spans="1:1">
      <c r="A1" t="s">
        <v>64</v>
      </c>
    </row>
  </sheetData>
  <sheetProtection algorithmName="SHA-512" hashValue="ZRli91AtQKFGr9+K+R97BYEEaFI1fYecGGhrhGO1JXRWbGLFBN5AnTywJFEJb2USyyepJ7O/T7I5qDyBeg0dXg==" saltValue="DznfRBU7N1tZi2t5Cxcb7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F6A3A0AC340E46AA6BA758E6ABE812" ma:contentTypeVersion="17" ma:contentTypeDescription="Crée un document." ma:contentTypeScope="" ma:versionID="5170f03423e7e6c697803d783463d4c6">
  <xsd:schema xmlns:xsd="http://www.w3.org/2001/XMLSchema" xmlns:xs="http://www.w3.org/2001/XMLSchema" xmlns:p="http://schemas.microsoft.com/office/2006/metadata/properties" xmlns:ns2="0dacf9c7-d902-4ee2-aca3-2180da74a4a4" xmlns:ns3="e5d24176-6991-4e59-87e3-f8bcc082e30f" targetNamespace="http://schemas.microsoft.com/office/2006/metadata/properties" ma:root="true" ma:fieldsID="f49c827290cdbd19a65e877f52755b8f" ns2:_="" ns3:_="">
    <xsd:import namespace="0dacf9c7-d902-4ee2-aca3-2180da74a4a4"/>
    <xsd:import namespace="e5d24176-6991-4e59-87e3-f8bcc082e3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acf9c7-d902-4ee2-aca3-2180da74a4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alises d’images" ma:readOnly="false" ma:fieldId="{5cf76f15-5ced-4ddc-b409-7134ff3c332f}" ma:taxonomyMulti="true" ma:sspId="ad23a765-515f-47ec-afed-c1f86ac76a2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d24176-6991-4e59-87e3-f8bcc082e30f"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1" nillable="true" ma:displayName="Taxonomy Catch All Column" ma:hidden="true" ma:list="{5579dd12-9dab-4cb2-a7c9-53b2f3f78157}" ma:internalName="TaxCatchAll" ma:showField="CatchAllData" ma:web="e5d24176-6991-4e59-87e3-f8bcc082e3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s q m i d = " f 9 7 e 0 a 2 d - 9 f 9 3 - 4 9 1 7 - 8 9 9 7 - 4 6 8 f b 5 e 6 f 9 4 f "   x m l n s = " h t t p : / / s c h e m a s . m i c r o s o f t . c o m / D a t a M a s h u p " > A A A A A B Y D A A B Q S w M E F A A C A A g A k n k 7 W l x 6 S G y m A A A A 9 g A A A B I A H A B D b 2 5 m a W c v U G F j a 2 F n Z S 5 4 b W w g o h g A K K A U A A A A A A A A A A A A A A A A A A A A A A A A A A A A h Y 9 L D o I w A E S v Q r q n H 0 j 8 k F I W J q 4 k M Z o Y t 0 0 p 0 A j F t M V y N x c e y S u I U d S d y 3 n z F j P 3 6 4 1 m Q 9 s E F 2 m s 6 n Q K C M Q g k F p 0 h d J V C n p X h g u Q M b r l 4 s Q r G Y y y t s l g i x T U z p 0 T h L z 3 0 M e w M x W K M C b o m G / 2 o p Y t B x 9 Z / Z d D p a 3 j W k j A 6 O E 1 h k W Q x E t I 5 j O I K Z o g z Z X + C t G 4 9 9 n + Q L r q G 9 c b y U o T r n c U T Z G i 9 w f 2 A F B L A w Q U A A I A C A C S e T 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n k 7 W i i K R 7 g O A A A A E Q A A A B M A H A B G b 3 J t d W x h c y 9 T Z W N 0 a W 9 u M S 5 t I K I Y A C i g F A A A A A A A A A A A A A A A A A A A A A A A A A A A A C t O T S 7 J z M 9 T C I b Q h t Y A U E s B A i 0 A F A A C A A g A k n k 7 W l x 6 S G y m A A A A 9 g A A A B I A A A A A A A A A A A A A A A A A A A A A A E N v b m Z p Z y 9 Q Y W N r Y W d l L n h t b F B L A Q I t A B Q A A g A I A J J 5 O 1 o P y u m r p A A A A O k A A A A T A A A A A A A A A A A A A A A A A P I A A A B b Q 2 9 u d G V u d F 9 U e X B l c 1 0 u e G 1 s U E s B A i 0 A F A A C A A g A k n k 7 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J A 6 y o 4 G u 9 x B v T 3 S F t r k y n o A A A A A A g A A A A A A E G Y A A A A B A A A g A A A A 7 w 5 P J J q z s h h z f 3 9 9 8 w x c 1 S U 7 D N g E x A t E Z u g L y 3 w x v T 4 A A A A A D o A A A A A C A A A g A A A A H A b S G + N k d G 5 P 5 c z n 3 J J s C T S X W u x K F Z 1 v S 5 4 w Y c U R P V p Q A A A A J e c O r N H + 4 M k 2 / L T g U z h l 0 U K P M 6 X j j 0 N b N 3 C c N m 6 n W y Y G 7 I V K k z + 5 o A a K 9 7 5 v 3 d n a S B 1 j d S P j c Y Q o 2 0 y H z d b V q / E 7 1 p D X e V U l h / 7 c / l a 8 Y M J A A A A A u g Z P T u d X W s 4 Q + I K B + a I j d 0 P U g e Q Z W / Q F i U Y d 7 G / F m A 8 C r f 5 + i u 9 5 9 G 3 v b P u e v L 6 Y j S B b V X f J q u H D K k i x E 5 o S 8 Q = = < / 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5d24176-6991-4e59-87e3-f8bcc082e30f" xsi:nil="true"/>
    <lcf76f155ced4ddcb4097134ff3c332f xmlns="0dacf9c7-d902-4ee2-aca3-2180da74a4a4">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BE94C2-958A-4014-B37A-7D1336E6E2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acf9c7-d902-4ee2-aca3-2180da74a4a4"/>
    <ds:schemaRef ds:uri="e5d24176-6991-4e59-87e3-f8bcc082e3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873EE7-E6D2-4180-B824-24CA26FA137C}">
  <ds:schemaRefs>
    <ds:schemaRef ds:uri="http://schemas.microsoft.com/DataMashup"/>
  </ds:schemaRefs>
</ds:datastoreItem>
</file>

<file path=customXml/itemProps3.xml><?xml version="1.0" encoding="utf-8"?>
<ds:datastoreItem xmlns:ds="http://schemas.openxmlformats.org/officeDocument/2006/customXml" ds:itemID="{9B4C3A98-32E4-42C8-A542-37B3E1ED2CB9}">
  <ds:schemaRefs>
    <ds:schemaRef ds:uri="http://schemas.microsoft.com/office/2006/metadata/properties"/>
    <ds:schemaRef ds:uri="http://schemas.microsoft.com/office/infopath/2007/PartnerControls"/>
    <ds:schemaRef ds:uri="e5d24176-6991-4e59-87e3-f8bcc082e30f"/>
    <ds:schemaRef ds:uri="0dacf9c7-d902-4ee2-aca3-2180da74a4a4"/>
  </ds:schemaRefs>
</ds:datastoreItem>
</file>

<file path=customXml/itemProps4.xml><?xml version="1.0" encoding="utf-8"?>
<ds:datastoreItem xmlns:ds="http://schemas.openxmlformats.org/officeDocument/2006/customXml" ds:itemID="{2E025421-AF7F-4B09-97FE-2E502C77E0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8</vt:i4>
      </vt:variant>
      <vt:variant>
        <vt:lpstr>Plages nommées</vt:lpstr>
      </vt:variant>
      <vt:variant>
        <vt:i4>11</vt:i4>
      </vt:variant>
    </vt:vector>
  </HeadingPairs>
  <TitlesOfParts>
    <vt:vector size="19" baseType="lpstr">
      <vt:lpstr>Lisez-moi</vt:lpstr>
      <vt:lpstr>Fiche formation</vt:lpstr>
      <vt:lpstr>Calendrier 2025-2026</vt:lpstr>
      <vt:lpstr>Fériés</vt:lpstr>
      <vt:lpstr>Sites</vt:lpstr>
      <vt:lpstr>listes</vt:lpstr>
      <vt:lpstr>Import</vt:lpstr>
      <vt:lpstr>Salle</vt:lpstr>
      <vt:lpstr>agro</vt:lpstr>
      <vt:lpstr>An</vt:lpstr>
      <vt:lpstr>enscm</vt:lpstr>
      <vt:lpstr>JrFeries</vt:lpstr>
      <vt:lpstr>nimes</vt:lpstr>
      <vt:lpstr>um</vt:lpstr>
      <vt:lpstr>umpv</vt:lpstr>
      <vt:lpstr>upvd</vt:lpstr>
      <vt:lpstr>'Calendrier 2025-2026'!Zone_d_impression</vt:lpstr>
      <vt:lpstr>'Fiche formation'!Zone_d_impression</vt:lpstr>
      <vt:lpstr>'Lisez-moi'!Zone_d_impression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Anne-elisabeth Baert</cp:lastModifiedBy>
  <cp:revision/>
  <dcterms:created xsi:type="dcterms:W3CDTF">2012-06-21T15:41:37Z</dcterms:created>
  <dcterms:modified xsi:type="dcterms:W3CDTF">2025-04-13T09:03:11Z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0x010100D0F6A3A0AC340E46AA6BA758E6ABE812</vt:lpwstr>
  </property>
</Properties>
</file>